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Lenovo\Documents\SKRIPSYIT STELLA, WISUDA FEBRUARI 2024!!\Data JUTIF\"/>
    </mc:Choice>
  </mc:AlternateContent>
  <xr:revisionPtr revIDLastSave="0" documentId="13_ncr:1_{D78071CD-4297-4555-B3C5-61EF32429818}" xr6:coauthVersionLast="47" xr6:coauthVersionMax="47" xr10:uidLastSave="{00000000-0000-0000-0000-000000000000}"/>
  <bookViews>
    <workbookView xWindow="-110" yWindow="-110" windowWidth="19420" windowHeight="10300" xr2:uid="{00000000-000D-0000-FFFF-FFFF00000000}"/>
  </bookViews>
  <sheets>
    <sheet name="SUS Result" sheetId="9" r:id="rId1"/>
    <sheet name="Satisfaction" sheetId="10" r:id="rId2"/>
    <sheet name="Open-Ended Question" sheetId="11" r:id="rId3"/>
  </sheets>
  <calcPr calcId="191029"/>
  <extLst>
    <ext uri="GoogleSheetsCustomDataVersion2">
      <go:sheetsCustomData xmlns:go="http://customooxmlschemas.google.com/" r:id="rId15" roundtripDataChecksum="dbvO6xyTDLKm3Ax/m9h8nYudvARD/C8wSFRALXxtHwg="/>
    </ext>
  </extLst>
</workbook>
</file>

<file path=xl/calcChain.xml><?xml version="1.0" encoding="utf-8"?>
<calcChain xmlns="http://schemas.openxmlformats.org/spreadsheetml/2006/main">
  <c r="K30" i="10" l="1"/>
  <c r="J30" i="10"/>
  <c r="I30" i="10"/>
  <c r="H30" i="10"/>
  <c r="G30" i="10"/>
  <c r="F30" i="10"/>
  <c r="E30" i="10"/>
  <c r="D30" i="10"/>
  <c r="K29" i="10"/>
  <c r="J29" i="10"/>
  <c r="I29" i="10"/>
  <c r="H29" i="10"/>
  <c r="G29" i="10"/>
  <c r="F29" i="10"/>
  <c r="E29" i="10"/>
  <c r="D29" i="10"/>
  <c r="K28" i="10"/>
  <c r="J28" i="10"/>
  <c r="I28" i="10"/>
  <c r="H28" i="10"/>
  <c r="G28" i="10"/>
  <c r="F28" i="10"/>
  <c r="E28" i="10"/>
  <c r="D28" i="10"/>
  <c r="K27" i="10"/>
  <c r="J27" i="10"/>
  <c r="I27" i="10"/>
  <c r="H27" i="10"/>
  <c r="G27" i="10"/>
  <c r="F27" i="10"/>
  <c r="E27" i="10"/>
  <c r="D27" i="10"/>
  <c r="K26" i="10"/>
  <c r="J26" i="10"/>
  <c r="I26" i="10"/>
  <c r="H26" i="10"/>
  <c r="G26" i="10"/>
  <c r="F26" i="10"/>
  <c r="E26" i="10"/>
  <c r="D26" i="10"/>
  <c r="K24" i="10"/>
  <c r="J24" i="10"/>
  <c r="I24" i="10"/>
  <c r="H24" i="10"/>
  <c r="G24" i="10"/>
  <c r="F24" i="10"/>
  <c r="E24" i="10"/>
  <c r="D24" i="10"/>
  <c r="L24" i="10" s="1"/>
  <c r="Z23" i="9"/>
  <c r="Y23" i="9"/>
  <c r="X23" i="9"/>
  <c r="W23" i="9"/>
  <c r="V23" i="9"/>
  <c r="U23" i="9"/>
  <c r="T23" i="9"/>
  <c r="S23" i="9"/>
  <c r="AA23" i="9" s="1"/>
  <c r="AB23" i="9" s="1"/>
  <c r="AC23" i="9" s="1"/>
  <c r="R23" i="9"/>
  <c r="Q23" i="9"/>
  <c r="Z22" i="9"/>
  <c r="Y22" i="9"/>
  <c r="X22" i="9"/>
  <c r="W22" i="9"/>
  <c r="V22" i="9"/>
  <c r="U22" i="9"/>
  <c r="T22" i="9"/>
  <c r="AA22" i="9" s="1"/>
  <c r="AB22" i="9" s="1"/>
  <c r="AC22" i="9" s="1"/>
  <c r="S22" i="9"/>
  <c r="R22" i="9"/>
  <c r="Q22" i="9"/>
  <c r="Z21" i="9"/>
  <c r="Y21" i="9"/>
  <c r="X21" i="9"/>
  <c r="W21" i="9"/>
  <c r="V21" i="9"/>
  <c r="U21" i="9"/>
  <c r="AA21" i="9" s="1"/>
  <c r="AB21" i="9" s="1"/>
  <c r="AC21" i="9" s="1"/>
  <c r="T21" i="9"/>
  <c r="S21" i="9"/>
  <c r="R21" i="9"/>
  <c r="Q21" i="9"/>
  <c r="Z20" i="9"/>
  <c r="Y20" i="9"/>
  <c r="X20" i="9"/>
  <c r="W20" i="9"/>
  <c r="V20" i="9"/>
  <c r="U20" i="9"/>
  <c r="T20" i="9"/>
  <c r="S20" i="9"/>
  <c r="R20" i="9"/>
  <c r="Q20" i="9"/>
  <c r="AA20" i="9" s="1"/>
  <c r="AB20" i="9" s="1"/>
  <c r="AC20" i="9" s="1"/>
  <c r="Z19" i="9"/>
  <c r="Y19" i="9"/>
  <c r="X19" i="9"/>
  <c r="W19" i="9"/>
  <c r="V19" i="9"/>
  <c r="U19" i="9"/>
  <c r="T19" i="9"/>
  <c r="S19" i="9"/>
  <c r="R19" i="9"/>
  <c r="Q19" i="9"/>
  <c r="AA19" i="9" s="1"/>
  <c r="AB19" i="9" s="1"/>
  <c r="AC19" i="9" s="1"/>
  <c r="Z18" i="9"/>
  <c r="Y18" i="9"/>
  <c r="X18" i="9"/>
  <c r="W18" i="9"/>
  <c r="V18" i="9"/>
  <c r="U18" i="9"/>
  <c r="T18" i="9"/>
  <c r="S18" i="9"/>
  <c r="R18" i="9"/>
  <c r="AA18" i="9" s="1"/>
  <c r="AB18" i="9" s="1"/>
  <c r="AC18" i="9" s="1"/>
  <c r="Q18" i="9"/>
  <c r="Z17" i="9"/>
  <c r="Y17" i="9"/>
  <c r="X17" i="9"/>
  <c r="W17" i="9"/>
  <c r="V17" i="9"/>
  <c r="U17" i="9"/>
  <c r="T17" i="9"/>
  <c r="S17" i="9"/>
  <c r="AA17" i="9" s="1"/>
  <c r="AB17" i="9" s="1"/>
  <c r="AC17" i="9" s="1"/>
  <c r="R17" i="9"/>
  <c r="Q17" i="9"/>
  <c r="Z16" i="9"/>
  <c r="Y16" i="9"/>
  <c r="X16" i="9"/>
  <c r="W16" i="9"/>
  <c r="V16" i="9"/>
  <c r="U16" i="9"/>
  <c r="T16" i="9"/>
  <c r="AA16" i="9" s="1"/>
  <c r="AB16" i="9" s="1"/>
  <c r="AC16" i="9" s="1"/>
  <c r="S16" i="9"/>
  <c r="R16" i="9"/>
  <c r="Q16" i="9"/>
  <c r="Z15" i="9"/>
  <c r="Y15" i="9"/>
  <c r="X15" i="9"/>
  <c r="W15" i="9"/>
  <c r="V15" i="9"/>
  <c r="U15" i="9"/>
  <c r="AA15" i="9" s="1"/>
  <c r="AB15" i="9" s="1"/>
  <c r="AC15" i="9" s="1"/>
  <c r="T15" i="9"/>
  <c r="S15" i="9"/>
  <c r="R15" i="9"/>
  <c r="Q15" i="9"/>
  <c r="Z14" i="9"/>
  <c r="Y14" i="9"/>
  <c r="X14" i="9"/>
  <c r="W14" i="9"/>
  <c r="V14" i="9"/>
  <c r="U14" i="9"/>
  <c r="T14" i="9"/>
  <c r="S14" i="9"/>
  <c r="R14" i="9"/>
  <c r="Q14" i="9"/>
  <c r="AA14" i="9" s="1"/>
  <c r="AB14" i="9" s="1"/>
  <c r="AC14" i="9" s="1"/>
  <c r="Z13" i="9"/>
  <c r="Y13" i="9"/>
  <c r="X13" i="9"/>
  <c r="W13" i="9"/>
  <c r="V13" i="9"/>
  <c r="U13" i="9"/>
  <c r="T13" i="9"/>
  <c r="S13" i="9"/>
  <c r="R13" i="9"/>
  <c r="Q13" i="9"/>
  <c r="AA13" i="9" s="1"/>
  <c r="AB13" i="9" s="1"/>
  <c r="AC13" i="9" s="1"/>
  <c r="Z12" i="9"/>
  <c r="Y12" i="9"/>
  <c r="X12" i="9"/>
  <c r="W12" i="9"/>
  <c r="V12" i="9"/>
  <c r="U12" i="9"/>
  <c r="T12" i="9"/>
  <c r="S12" i="9"/>
  <c r="R12" i="9"/>
  <c r="AA12" i="9" s="1"/>
  <c r="AB12" i="9" s="1"/>
  <c r="AC12" i="9" s="1"/>
  <c r="Q12" i="9"/>
  <c r="Z11" i="9"/>
  <c r="Y11" i="9"/>
  <c r="X11" i="9"/>
  <c r="W11" i="9"/>
  <c r="V11" i="9"/>
  <c r="U11" i="9"/>
  <c r="T11" i="9"/>
  <c r="S11" i="9"/>
  <c r="AA11" i="9" s="1"/>
  <c r="AB11" i="9" s="1"/>
  <c r="AC11" i="9" s="1"/>
  <c r="R11" i="9"/>
  <c r="Q11" i="9"/>
  <c r="Z10" i="9"/>
  <c r="Y10" i="9"/>
  <c r="X10" i="9"/>
  <c r="W10" i="9"/>
  <c r="V10" i="9"/>
  <c r="U10" i="9"/>
  <c r="T10" i="9"/>
  <c r="AA10" i="9" s="1"/>
  <c r="AB10" i="9" s="1"/>
  <c r="AC10" i="9" s="1"/>
  <c r="S10" i="9"/>
  <c r="R10" i="9"/>
  <c r="Q10" i="9"/>
  <c r="Z9" i="9"/>
  <c r="Y9" i="9"/>
  <c r="X9" i="9"/>
  <c r="W9" i="9"/>
  <c r="V9" i="9"/>
  <c r="U9" i="9"/>
  <c r="AA9" i="9" s="1"/>
  <c r="AB9" i="9" s="1"/>
  <c r="AC9" i="9" s="1"/>
  <c r="T9" i="9"/>
  <c r="S9" i="9"/>
  <c r="R9" i="9"/>
  <c r="Q9" i="9"/>
  <c r="Z8" i="9"/>
  <c r="Y8" i="9"/>
  <c r="X8" i="9"/>
  <c r="W8" i="9"/>
  <c r="V8" i="9"/>
  <c r="U8" i="9"/>
  <c r="T8" i="9"/>
  <c r="S8" i="9"/>
  <c r="R8" i="9"/>
  <c r="Q8" i="9"/>
  <c r="AA8" i="9" s="1"/>
  <c r="AB8" i="9" s="1"/>
  <c r="AC8" i="9" s="1"/>
  <c r="Z7" i="9"/>
  <c r="Y7" i="9"/>
  <c r="X7" i="9"/>
  <c r="W7" i="9"/>
  <c r="V7" i="9"/>
  <c r="U7" i="9"/>
  <c r="T7" i="9"/>
  <c r="S7" i="9"/>
  <c r="R7" i="9"/>
  <c r="Q7" i="9"/>
  <c r="AA7" i="9" s="1"/>
  <c r="AB7" i="9" s="1"/>
  <c r="AC7" i="9" s="1"/>
  <c r="Z6" i="9"/>
  <c r="Y6" i="9"/>
  <c r="X6" i="9"/>
  <c r="W6" i="9"/>
  <c r="V6" i="9"/>
  <c r="U6" i="9"/>
  <c r="T6" i="9"/>
  <c r="S6" i="9"/>
  <c r="R6" i="9"/>
  <c r="AA6" i="9" s="1"/>
  <c r="AB6" i="9" s="1"/>
  <c r="AC6" i="9" s="1"/>
  <c r="Q6" i="9"/>
  <c r="Z5" i="9"/>
  <c r="Y5" i="9"/>
  <c r="X5" i="9"/>
  <c r="W5" i="9"/>
  <c r="V5" i="9"/>
  <c r="U5" i="9"/>
  <c r="T5" i="9"/>
  <c r="S5" i="9"/>
  <c r="AA5" i="9" s="1"/>
  <c r="AB5" i="9" s="1"/>
  <c r="AC5" i="9" s="1"/>
  <c r="R5" i="9"/>
  <c r="Q5" i="9"/>
  <c r="Z4" i="9"/>
  <c r="Y4" i="9"/>
  <c r="X4" i="9"/>
  <c r="W4" i="9"/>
  <c r="V4" i="9"/>
  <c r="U4" i="9"/>
  <c r="T4" i="9"/>
  <c r="AA4" i="9" s="1"/>
  <c r="AB4" i="9" s="1"/>
  <c r="S4" i="9"/>
  <c r="R4" i="9"/>
  <c r="Q4" i="9"/>
  <c r="AB24" i="9" l="1"/>
  <c r="AC24" i="9" s="1"/>
  <c r="AC25" i="9" s="1"/>
  <c r="AC4" i="9"/>
  <c r="V32" i="9" l="1"/>
  <c r="V31" i="9"/>
  <c r="V30" i="9"/>
  <c r="V29" i="9"/>
  <c r="V2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9" authorId="0" shapeId="0" xr:uid="{00000000-0006-0000-0A00-000002000000}">
      <text>
        <r>
          <rPr>
            <sz val="10"/>
            <color rgb="FF000000"/>
            <rFont val="Arial"/>
            <scheme val="minor"/>
          </rPr>
          <t>======
ID#AAABGOgcYkI
Anonymous    (2024-02-12 05:33:23)
terlalu general ga? bisa dipecah lagi sih lebih detail kalo mau
------
ID#AAABGOgcYkQ
Gina Cissy Aprilia    (2024-02-12 05:41:36)
tolong dikasih tanda warna yang beda aja sama perbaikan dari segi tampilan biar bisa liat bedanya
------
ID#AAABGOgcYkU
Anonymous    (2024-02-12 05:56:26)
itu niatnya mau disatuin tadi
------
ID#AAABGOgcYkY
Anonymous    (2024-02-12 05:56:31)
jadi mau dipisah aja?
------
ID#AAABGOgcYkc
Gina Cissy Aprilia    (2024-02-12 05:57:23)
dipisah aja kayaknya ya
------
ID#AAABGOgcYkg
Gina Cissy Aprilia    (2024-02-12 05:57:51)
@stellakova3@gmail.com / @stellakova3@upi.edu gimana?
------
ID#AAABGOgcYkk
Stella Kova    (2024-02-12 06:02:17)
pisah ajaa terlalu general dibuat yg spesifik komen tp menyeluruh</t>
        </r>
      </text>
    </comment>
    <comment ref="B38" authorId="0" shapeId="0" xr:uid="{00000000-0006-0000-0A00-000001000000}">
      <text>
        <r>
          <rPr>
            <sz val="10"/>
            <color rgb="FF000000"/>
            <rFont val="Arial"/>
            <scheme val="minor"/>
          </rPr>
          <t>======
ID#AAABGOgcYkM
Anonymous    (2024-02-12 05:33:55)
buat yang blang general "Selurhnya bagus" maka aku ambil penilaian untuk desain, alur, dan memenuhi kebutuhan pengguna.</t>
        </r>
      </text>
    </comment>
  </commentList>
  <extLst>
    <ext xmlns:r="http://schemas.openxmlformats.org/officeDocument/2006/relationships" uri="GoogleSheetsCustomDataVersion2">
      <go:sheetsCustomData xmlns:go="http://customooxmlschemas.google.com/" r:id="rId1" roundtripDataSignature="AMtx7mgayEQgVu4B/W2WcXHhvf5rA/GSnA=="/>
    </ext>
  </extLst>
</comments>
</file>

<file path=xl/sharedStrings.xml><?xml version="1.0" encoding="utf-8"?>
<sst xmlns="http://schemas.openxmlformats.org/spreadsheetml/2006/main" count="195" uniqueCount="112">
  <si>
    <t>No</t>
  </si>
  <si>
    <t>Nama</t>
  </si>
  <si>
    <t>Shendy</t>
  </si>
  <si>
    <t>Denasya</t>
  </si>
  <si>
    <t>Nabila</t>
  </si>
  <si>
    <t>Azizah</t>
  </si>
  <si>
    <t>Nindya</t>
  </si>
  <si>
    <t>Puspita</t>
  </si>
  <si>
    <t>Lanina</t>
  </si>
  <si>
    <t>Notes</t>
  </si>
  <si>
    <t>SUS Original Score</t>
  </si>
  <si>
    <t>SUS Total Score</t>
  </si>
  <si>
    <t>Total</t>
  </si>
  <si>
    <t>Grade</t>
  </si>
  <si>
    <t>Q1</t>
  </si>
  <si>
    <t>Q2</t>
  </si>
  <si>
    <t>Q3</t>
  </si>
  <si>
    <t>Q4</t>
  </si>
  <si>
    <t>Q5</t>
  </si>
  <si>
    <t>Q6</t>
  </si>
  <si>
    <t>Q7</t>
  </si>
  <si>
    <t>Q8</t>
  </si>
  <si>
    <t>Q9</t>
  </si>
  <si>
    <t>Q10</t>
  </si>
  <si>
    <t>Neilvy</t>
  </si>
  <si>
    <t>Ida Ayu</t>
  </si>
  <si>
    <t>Nana</t>
  </si>
  <si>
    <t>Kiandra</t>
  </si>
  <si>
    <t>Leila</t>
  </si>
  <si>
    <t>Erif</t>
  </si>
  <si>
    <t>Nadiyah</t>
  </si>
  <si>
    <t>Riko</t>
  </si>
  <si>
    <t>Wanda</t>
  </si>
  <si>
    <t>Nevan</t>
  </si>
  <si>
    <t>Salsa</t>
  </si>
  <si>
    <t>Yogi</t>
  </si>
  <si>
    <t>Tegar</t>
  </si>
  <si>
    <r>
      <rPr>
        <sz val="10"/>
        <color theme="1"/>
        <rFont val="Roboto"/>
      </rPr>
      <t xml:space="preserve">Berdasarkan data dari 20 user, Fitur Adopsi di website Eidos secara usability dapat diterima dan sangat layak untuk digunakan atau </t>
    </r>
    <r>
      <rPr>
        <b/>
        <sz val="10"/>
        <color theme="1"/>
        <rFont val="Roboto"/>
      </rPr>
      <t>ACCEPTABLE</t>
    </r>
    <r>
      <rPr>
        <sz val="10"/>
        <color theme="1"/>
        <rFont val="Roboto"/>
      </rPr>
      <t>.</t>
    </r>
  </si>
  <si>
    <t>Grade Total Per User</t>
  </si>
  <si>
    <t>Excellent</t>
  </si>
  <si>
    <t>Grade A, dengan skor ≥ 80,3</t>
  </si>
  <si>
    <t>A</t>
  </si>
  <si>
    <t>Good</t>
  </si>
  <si>
    <t>Grade B, dengan skor ≥ 74 dan &lt; 80,3</t>
  </si>
  <si>
    <t>B</t>
  </si>
  <si>
    <t>Ok</t>
  </si>
  <si>
    <t>Grade C, dengan skor ≥ 68 dan &lt; 74</t>
  </si>
  <si>
    <t>C</t>
  </si>
  <si>
    <t>Awful</t>
  </si>
  <si>
    <t>Grade D, dengan skor ≥ 51 dan &lt; 68</t>
  </si>
  <si>
    <t>D</t>
  </si>
  <si>
    <t>Poor</t>
  </si>
  <si>
    <t>Grade F, dengan skor lebih &lt; 51</t>
  </si>
  <si>
    <t>F</t>
  </si>
  <si>
    <t>Respondent</t>
  </si>
  <si>
    <t>Register</t>
  </si>
  <si>
    <t>Adoption Detail</t>
  </si>
  <si>
    <t>Application Form</t>
  </si>
  <si>
    <t>Adoption Status</t>
  </si>
  <si>
    <t>Chat Page</t>
  </si>
  <si>
    <t>Statement Letter</t>
  </si>
  <si>
    <t>Adoption Success Status</t>
  </si>
  <si>
    <t>Overall Adoption Features</t>
  </si>
  <si>
    <t>Rata-Rata Rate</t>
  </si>
  <si>
    <t>Sangat Tidak Puas</t>
  </si>
  <si>
    <t>Tidak Puas</t>
  </si>
  <si>
    <t>Netral</t>
  </si>
  <si>
    <t>Puas</t>
  </si>
  <si>
    <t>Sangat Puas</t>
  </si>
  <si>
    <t>Name</t>
  </si>
  <si>
    <t>Feedbacks</t>
  </si>
  <si>
    <t>ada di beberapa bagian yg pengaplikasiannya lumayan bingung, tapi setelahnya sudah sangat bagus dan gampang untuk di pakai.</t>
  </si>
  <si>
    <r>
      <rPr>
        <sz val="10"/>
        <color theme="1"/>
        <rFont val="Roboto"/>
      </rPr>
      <t xml:space="preserve">Masukan : 
</t>
    </r>
    <r>
      <rPr>
        <sz val="10"/>
        <color rgb="FFFF0000"/>
        <rFont val="Roboto"/>
      </rPr>
      <t xml:space="preserve">- bagian surat dikasih arahan buat bagian ttd di atasnya karena ga semua ngeh harus masukin ttd doang. </t>
    </r>
    <r>
      <rPr>
        <sz val="10"/>
        <color theme="1"/>
        <rFont val="Roboto"/>
      </rPr>
      <t xml:space="preserve">
</t>
    </r>
    <r>
      <rPr>
        <sz val="10"/>
        <color rgb="FFFF0000"/>
        <rFont val="Roboto"/>
      </rPr>
      <t xml:space="preserve">- Tulisan unggah tanda tangan di bold 
</t>
    </r>
    <r>
      <rPr>
        <sz val="10"/>
        <color rgb="FFFF9900"/>
        <rFont val="Roboto"/>
      </rPr>
      <t xml:space="preserve">- bagian status kolom "hubungi kami" dan "surat pernyataan" posisinya dituker karena biar dari kiri ke kanan jadi alurnya jelas 
</t>
    </r>
    <r>
      <rPr>
        <sz val="10"/>
        <color rgb="FF00FF00"/>
        <rFont val="Roboto"/>
      </rPr>
      <t xml:space="preserve">- bagian syarat dan ketentuan diperjelas atau dikasih underline 
- bagian syarat dan ketentuan alangkah lebih baiknya bukan button back diatas tapi dibagian bawah ada tulisan "lanjutkan" dan bisa dipencet kalau kamu udah scroll sampai bawah </t>
    </r>
    <r>
      <rPr>
        <sz val="10"/>
        <color theme="1"/>
        <rFont val="Roboto"/>
      </rPr>
      <t xml:space="preserve">
</t>
    </r>
    <r>
      <rPr>
        <sz val="10"/>
        <color rgb="FF00FFFF"/>
        <rFont val="Roboto"/>
      </rPr>
      <t xml:space="preserve">- bagian status adopsi mengenai detail janji temu sempat mengira diisi user, padahal oleh owner. Mungkin bisa ditambahkan keterangan/help text dibagian kolomnya untuk user. Misal: Kolom ini akan diisi oleh pemilik hewan setelah kesepakatan.... 
</t>
    </r>
    <r>
      <rPr>
        <sz val="10"/>
        <color theme="1"/>
        <rFont val="Roboto"/>
      </rPr>
      <t xml:space="preserve">
Komentar: 
- First impression warnanya mirip shopee 
- alurnya udah jelas dan mudah digunakan step by stepnya oleh orang awam 
- Bagian syarat dan ketentuan bagus karena tidak bisa dipencet sebelum dibaca</t>
    </r>
  </si>
  <si>
    <t>untuk tampilan website setelah di back, diharapkan tidak langsung keatas lagi, hal ini terjadi supaya pengguna nyaman dan tidak perlu effort untuk scroll secara berulang.</t>
  </si>
  <si>
    <t>untuk website eidos ini secara bahasa sudah sangat memudahkan namun mungkin ada di beberapa step bagian form adopsi ada sedikit yang membuat bingung untuk keberlangsungan si pengguna. jadi menurut aku icon surat pernyataan adopsi jangan diletakkan bersamaan dengan icon hubungi pemilik hewan jika stepnya adalah hubungi pemilik hewan terlebih dahulu karena takut nya nanti si pelanggan karena menganggap sudah diskusi terlebih dahulu sebelum isi form jd secara otomatis mereka akan klik form surat pernyataan.</t>
  </si>
  <si>
    <t>Untuk detail tulisannya, sebenarnya cukup jelas, untuk orang yang mau membaca. Mungkin untuk orang yang kurang literasinya, bisa dibantu dengan tools petunjuk arah. Untuk detail tampilan s&amp;k lebih baik ditaruh dibawah, sejajar orang baca dari atas ke bawah. Saat melihat progress adopt, gambar molly dapat di click (membantu untuk orang yg lebih visual).</t>
  </si>
  <si>
    <r>
      <rPr>
        <sz val="10"/>
        <color rgb="FF9900FF"/>
        <rFont val="Roboto"/>
      </rPr>
      <t xml:space="preserve">- Ukuran font sudah baik, tapi ada di beberapa bagian yang bisa disesuaikan lagi (ukuran judul form jangan sama dengan tulisan yang diketik didalam kotak form) di form pengajuan seperti bagian nama, nomor telepon, dll. 
- Warna icon angka 1 di button notifikasi tidak terlalu kontras sehingga tidak notice jika iconnya muncul. Mungkin bisa diberikan pop up notifikasi supaya user bisa langsung notice atau bisa juga di icon angka 1 diberikan border dengan warna yang lebih kontras. 
</t>
    </r>
    <r>
      <rPr>
        <sz val="10"/>
        <color rgb="FF00FFFF"/>
        <rFont val="Roboto"/>
      </rPr>
      <t xml:space="preserve">- Sempat mengira di detail janji temu yang harus isi adalah user (yang mau adopsi) ternyata yang mengisi adalah pihak pemberi adopsi. Jadi bisa diberikan informasi berupa tulisan "Diisi oleh pihak pemberi adopsi" yang bisa dihighlight. 
</t>
    </r>
    <r>
      <rPr>
        <sz val="10"/>
        <color rgb="FF4A86E8"/>
        <rFont val="Roboto"/>
      </rPr>
      <t xml:space="preserve">- Alur tidak susah atau membingungkan tapi bisa diberikan arahan berupa direction apalagi bagi pengguna baru. 
</t>
    </r>
    <r>
      <rPr>
        <sz val="10"/>
        <color rgb="FF9900FF"/>
        <rFont val="Roboto"/>
      </rPr>
      <t xml:space="preserve">- Layout di bagian chat ada yang masih belum rapih, bubble chat nya bisa digeser ke kanan sedikit supaya sejajar dengan nama.
- Di bagian card, bisa diberikan button adopsi disamping dan untuk tulisan kucing bisa diletakan di atas tulisan nama anabul dan kota sehingga lebih sejajar. 
</t>
    </r>
    <r>
      <rPr>
        <sz val="10"/>
        <color theme="1"/>
        <rFont val="Roboto"/>
      </rPr>
      <t xml:space="preserve">- Yang disukai adalah fitur testimoni yang bisa meyakinkan user dan fitur reminder untuk membaca syarat dan ketentuan. 
</t>
    </r>
    <r>
      <rPr>
        <sz val="10"/>
        <color rgb="FF9900FF"/>
        <rFont val="Roboto"/>
      </rPr>
      <t>- Yang kurang suka adalah tampilan di bagian footer yang agak terlalu besar sehingga user agak kaget saat melihatnya sehingga bisa lebih dikecilkan lagi.</t>
    </r>
  </si>
  <si>
    <t>secara keseluruhan sudah sangat bagus.</t>
  </si>
  <si>
    <t>Sangat bagus dan bermanfaat.</t>
  </si>
  <si>
    <t>sudah baik.</t>
  </si>
  <si>
    <t>- tampilan dan design websitenya sangat menarik.
- instruksi mudah dimengerti.
- memudahkan dan sangat membantu pecinta hewan juga untuk menemukan hewan adopsi dengan informasi yang akurat.
- tips tips bagi pemilik hewan yang bermanfaat.</t>
  </si>
  <si>
    <t>- Fitur adopsi di Website Eidos ini memfasilitasi kegiatan adopt hewan dengan mudah dan aman. 
- Segala bentuk komunikasi juga diwadahi dengan baik sehingga memudahkan untuk tukar informasi antara kedua belah pihak.</t>
  </si>
  <si>
    <r>
      <rPr>
        <sz val="10"/>
        <color rgb="FF00FFFF"/>
        <rFont val="Roboto"/>
      </rPr>
      <t xml:space="preserve">- agak bingung pas janji temu, kirain langsug ngajuin sendiri tp ternyata bisa chat by website ya. 
</t>
    </r>
    <r>
      <rPr>
        <sz val="10"/>
        <color theme="1"/>
        <rFont val="Roboto"/>
      </rPr>
      <t>- trus nanti ada notifnya ga? by email jg gt soalnya kan ga selalu liat website kan, biar g kelamaan nunggu bales2an gt.</t>
    </r>
  </si>
  <si>
    <r>
      <rPr>
        <sz val="10"/>
        <color rgb="FF4A86E8"/>
        <rFont val="Roboto"/>
      </rPr>
      <t xml:space="preserve">- Masih perlu diperhatikan beberapa law's UX nya. 
- kemudian lebih memperhatikan detail dari layout dan juga pemilihan flow yang baik. 
</t>
    </r>
    <r>
      <rPr>
        <sz val="10"/>
        <color theme="1"/>
        <rFont val="Roboto"/>
      </rPr>
      <t>- Untuk kombinasi warna &amp; font sudah sangat baik.</t>
    </r>
  </si>
  <si>
    <r>
      <rPr>
        <sz val="10"/>
        <color theme="1"/>
        <rFont val="Roboto"/>
      </rPr>
      <t xml:space="preserve">- Untuk keseluruhan tampilan fitur Adopsi ini sudah sangat baik dan cukup memenuhi kebutuhan user. 
</t>
    </r>
    <r>
      <rPr>
        <sz val="10"/>
        <color rgb="FF00FFFF"/>
        <rFont val="Roboto"/>
      </rPr>
      <t xml:space="preserve">- Namun aga sedikit kebingungan dengan task flow ketika menghubungi dan membuat janji temu. 
</t>
    </r>
    <r>
      <rPr>
        <sz val="10"/>
        <color rgb="FF4A86E8"/>
        <rFont val="Roboto"/>
      </rPr>
      <t>- Lalu ketika di page syarat dan ketentuan, saya pikir akan lebih baik jika terdapat button "Saya mengerti" atau "OK, mengerti yang nanti user akan diarahkan ke page sebelumnya dibandingkan harus men-scroll page dan mengklik button back.</t>
    </r>
  </si>
  <si>
    <t>.</t>
  </si>
  <si>
    <t>semoga terus berkembang platformnya, well done!</t>
  </si>
  <si>
    <t>Fitur dan halaman adopsi sudah sangat bagus, memuat banyak informasi dan memudahkan para penggunanya.</t>
  </si>
  <si>
    <t>Fitur yang ada dalam website ini sangat userfriendly sehingga user tidak kebingungan ketika menggunakan websitenya.</t>
  </si>
  <si>
    <r>
      <rPr>
        <sz val="10"/>
        <color theme="1"/>
        <rFont val="Roboto"/>
      </rPr>
      <t xml:space="preserve">- Overall dari semua task yang saya kerjakan semuanya sudah sangat baik.
</t>
    </r>
    <r>
      <rPr>
        <sz val="10"/>
        <color rgb="FF00FFFF"/>
        <rFont val="Roboto"/>
      </rPr>
      <t xml:space="preserve">- namun saya mengalami kebingungan ketika setelah chat dengan pemilik dan sudah membuat janji.
</t>
    </r>
    <r>
      <rPr>
        <sz val="10"/>
        <color rgb="FF4A86E8"/>
        <rFont val="Roboto"/>
      </rPr>
      <t>- saya tidak tahu kalau kembali ke laman update adopsinya menggunakan tombol kembali.</t>
    </r>
  </si>
  <si>
    <t>bagus.</t>
  </si>
  <si>
    <t>Suggestions</t>
  </si>
  <si>
    <t>Arahan yang lebih jelas untuk unggah tanda tangan di Surat Pernyataan Adopsi.</t>
  </si>
  <si>
    <t>Tampilan bagian footer web sebaiknya dibuat lebih kecil.</t>
  </si>
  <si>
    <t>Diberikan help text untuk pengguna pada kolom Detail Janji Temu.</t>
  </si>
  <si>
    <t>Perbaikan user experience</t>
  </si>
  <si>
    <t>Perbaikan tampilan (detail icon, font, dan warna)</t>
  </si>
  <si>
    <t>Positive Feedbacks</t>
  </si>
  <si>
    <t>Kombinasi warna dan font yang baik.</t>
  </si>
  <si>
    <t>Desain website yang menarik.</t>
  </si>
  <si>
    <t>Alur penggunaan yang mudah dipahami.</t>
  </si>
  <si>
    <t>Mampu memenuhi kebutuhan pengguna.</t>
  </si>
  <si>
    <t>Memiliki kesan aman dan dapat dipercaya.</t>
  </si>
  <si>
    <t>Critical Feedbacks</t>
  </si>
  <si>
    <t>Adanya button Saya Mengerti di dalam Syarat dan Ketentuan.</t>
  </si>
  <si>
    <t>Detail layout tampilan perlu disesuaikan kembali.</t>
  </si>
  <si>
    <t>Easy to use.</t>
  </si>
  <si>
    <t>The flow is clear.</t>
  </si>
  <si>
    <t>Trustworthy.</t>
  </si>
  <si>
    <t>Add another directions.</t>
  </si>
  <si>
    <t>The button layout still needs to be adjusted.</t>
  </si>
  <si>
    <t>The footer section needs to be made smaller.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</si>
</sst>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scheme val="minor"/>
    </font>
    <font>
      <b/>
      <sz val="10"/>
      <color theme="1"/>
      <name val="Roboto"/>
    </font>
    <font>
      <sz val="10"/>
      <color theme="1"/>
      <name val="Roboto"/>
    </font>
    <font>
      <sz val="10"/>
      <name val="Arial"/>
    </font>
    <font>
      <b/>
      <sz val="9"/>
      <color theme="1"/>
      <name val="Roboto"/>
    </font>
    <font>
      <i/>
      <sz val="10"/>
      <color theme="1"/>
      <name val="Roboto"/>
    </font>
    <font>
      <sz val="10"/>
      <color theme="1"/>
      <name val="Roboto"/>
    </font>
    <font>
      <b/>
      <sz val="12"/>
      <color theme="1"/>
      <name val="Roboto"/>
    </font>
    <font>
      <i/>
      <sz val="12"/>
      <color rgb="FF980000"/>
      <name val="Roboto"/>
    </font>
    <font>
      <b/>
      <sz val="8"/>
      <color theme="1"/>
      <name val="Roboto"/>
    </font>
    <font>
      <sz val="8"/>
      <color theme="1"/>
      <name val="Roboto"/>
    </font>
    <font>
      <sz val="10"/>
      <color theme="1"/>
      <name val="Arial"/>
      <scheme val="minor"/>
    </font>
    <font>
      <sz val="10"/>
      <color rgb="FF9900FF"/>
      <name val="Roboto"/>
    </font>
    <font>
      <sz val="10"/>
      <color rgb="FFFFFF00"/>
      <name val="Roboto"/>
    </font>
    <font>
      <b/>
      <i/>
      <sz val="10"/>
      <color theme="1"/>
      <name val="Roboto"/>
    </font>
    <font>
      <sz val="10"/>
      <color rgb="FFFF0000"/>
      <name val="Roboto"/>
    </font>
    <font>
      <sz val="10"/>
      <color rgb="FFFF9900"/>
      <name val="Roboto"/>
    </font>
    <font>
      <sz val="10"/>
      <color rgb="FF00FF00"/>
      <name val="Roboto"/>
    </font>
    <font>
      <sz val="10"/>
      <color rgb="FF00FFFF"/>
      <name val="Roboto"/>
    </font>
    <font>
      <sz val="10"/>
      <color rgb="FF4A86E8"/>
      <name val="Roboto"/>
    </font>
  </fonts>
  <fills count="15">
    <fill>
      <patternFill patternType="none"/>
    </fill>
    <fill>
      <patternFill patternType="gray125"/>
    </fill>
    <fill>
      <patternFill patternType="solid">
        <fgColor rgb="FF9900FF"/>
        <bgColor rgb="FF9900FF"/>
      </patternFill>
    </fill>
    <fill>
      <patternFill patternType="solid">
        <fgColor rgb="FFFFFFFF"/>
        <bgColor rgb="FFFFFFFF"/>
      </patternFill>
    </fill>
    <fill>
      <patternFill patternType="solid">
        <fgColor rgb="FFD9EAD3"/>
        <bgColor rgb="FFD9EAD3"/>
      </patternFill>
    </fill>
    <fill>
      <patternFill patternType="solid">
        <fgColor rgb="FFFCE5CD"/>
        <bgColor rgb="FFFCE5CD"/>
      </patternFill>
    </fill>
    <fill>
      <patternFill patternType="solid">
        <fgColor rgb="FFEAD1DC"/>
        <bgColor rgb="FFEAD1DC"/>
      </patternFill>
    </fill>
    <fill>
      <patternFill patternType="solid">
        <fgColor rgb="FFC9DAF8"/>
        <bgColor rgb="FFC9DAF8"/>
      </patternFill>
    </fill>
    <fill>
      <patternFill patternType="solid">
        <fgColor rgb="FFD9D2E9"/>
        <bgColor rgb="FFD9D2E9"/>
      </patternFill>
    </fill>
    <fill>
      <patternFill patternType="solid">
        <fgColor rgb="FFFFF2CC"/>
        <bgColor rgb="FFFFF2CC"/>
      </patternFill>
    </fill>
    <fill>
      <patternFill patternType="solid">
        <fgColor rgb="FFF4CCCC"/>
        <bgColor rgb="FFF4CCCC"/>
      </patternFill>
    </fill>
    <fill>
      <patternFill patternType="solid">
        <fgColor rgb="FFFF0000"/>
        <bgColor rgb="FFFF0000"/>
      </patternFill>
    </fill>
    <fill>
      <patternFill patternType="solid">
        <fgColor rgb="FFFF9900"/>
        <bgColor rgb="FFFF9900"/>
      </patternFill>
    </fill>
    <fill>
      <patternFill patternType="solid">
        <fgColor rgb="FF00FFFF"/>
        <bgColor rgb="FF00FFFF"/>
      </patternFill>
    </fill>
    <fill>
      <patternFill patternType="solid">
        <fgColor rgb="FF4A86E8"/>
        <bgColor rgb="FF4A86E8"/>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62">
    <xf numFmtId="0" fontId="0" fillId="0" borderId="0" xfId="0"/>
    <xf numFmtId="0" fontId="2" fillId="0" borderId="0" xfId="0" applyFont="1"/>
    <xf numFmtId="0" fontId="1" fillId="0" borderId="0" xfId="0" applyFont="1" applyAlignment="1">
      <alignment horizontal="center"/>
    </xf>
    <xf numFmtId="0" fontId="2" fillId="0" borderId="0" xfId="0" applyFont="1" applyAlignment="1">
      <alignment horizontal="center"/>
    </xf>
    <xf numFmtId="0" fontId="2"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right" vertical="top"/>
    </xf>
    <xf numFmtId="0" fontId="2" fillId="0" borderId="6" xfId="0" applyFont="1" applyBorder="1"/>
    <xf numFmtId="0" fontId="1" fillId="0" borderId="8" xfId="0" applyFont="1" applyBorder="1" applyAlignment="1">
      <alignment horizontal="center"/>
    </xf>
    <xf numFmtId="0" fontId="2" fillId="0" borderId="7" xfId="0" applyFont="1" applyBorder="1" applyAlignment="1">
      <alignment horizontal="center"/>
    </xf>
    <xf numFmtId="0" fontId="2" fillId="0" borderId="1" xfId="0" applyFont="1" applyBorder="1"/>
    <xf numFmtId="0" fontId="2" fillId="0" borderId="8" xfId="0" applyFont="1" applyBorder="1" applyAlignment="1">
      <alignment horizontal="center"/>
    </xf>
    <xf numFmtId="1" fontId="2" fillId="0" borderId="8" xfId="0" applyNumberFormat="1" applyFont="1" applyBorder="1" applyAlignment="1">
      <alignment horizontal="center"/>
    </xf>
    <xf numFmtId="0" fontId="2" fillId="0" borderId="1" xfId="0" applyFont="1" applyBorder="1" applyAlignment="1">
      <alignment horizontal="center"/>
    </xf>
    <xf numFmtId="0" fontId="1" fillId="0" borderId="0" xfId="0" applyFont="1" applyAlignment="1">
      <alignment horizontal="right"/>
    </xf>
    <xf numFmtId="0" fontId="4" fillId="3" borderId="0" xfId="0" applyFont="1" applyFill="1"/>
    <xf numFmtId="0" fontId="5" fillId="0" borderId="0" xfId="0" applyFont="1"/>
    <xf numFmtId="1" fontId="2" fillId="0" borderId="0" xfId="0" applyNumberFormat="1" applyFont="1" applyAlignment="1">
      <alignment horizontal="center"/>
    </xf>
    <xf numFmtId="0" fontId="6" fillId="0" borderId="1" xfId="0" applyFont="1" applyBorder="1" applyAlignment="1">
      <alignment horizontal="left"/>
    </xf>
    <xf numFmtId="0" fontId="6" fillId="0" borderId="1" xfId="0" applyFont="1" applyBorder="1" applyAlignment="1">
      <alignment horizontal="center"/>
    </xf>
    <xf numFmtId="0" fontId="6" fillId="0" borderId="0" xfId="0" applyFont="1" applyAlignment="1">
      <alignment horizontal="right"/>
    </xf>
    <xf numFmtId="0" fontId="6" fillId="0" borderId="0" xfId="0" applyFont="1"/>
    <xf numFmtId="0" fontId="6" fillId="0" borderId="1" xfId="0" applyFont="1" applyBorder="1"/>
    <xf numFmtId="1" fontId="7" fillId="0" borderId="0" xfId="0" applyNumberFormat="1"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 fillId="4" borderId="0" xfId="0" applyFont="1" applyFill="1" applyAlignment="1">
      <alignment horizontal="center"/>
    </xf>
    <xf numFmtId="0" fontId="1" fillId="5" borderId="0" xfId="0" applyFont="1" applyFill="1" applyAlignment="1">
      <alignment horizontal="center"/>
    </xf>
    <xf numFmtId="0" fontId="1" fillId="6" borderId="0" xfId="0" applyFont="1" applyFill="1" applyAlignment="1">
      <alignment horizontal="center"/>
    </xf>
    <xf numFmtId="0" fontId="1" fillId="7" borderId="0" xfId="0" applyFont="1" applyFill="1" applyAlignment="1">
      <alignment horizontal="center"/>
    </xf>
    <xf numFmtId="0" fontId="1" fillId="8" borderId="0" xfId="0" applyFont="1" applyFill="1" applyAlignment="1">
      <alignment horizontal="center"/>
    </xf>
    <xf numFmtId="0" fontId="1" fillId="9" borderId="0" xfId="0" applyFont="1" applyFill="1" applyAlignment="1">
      <alignment horizontal="center"/>
    </xf>
    <xf numFmtId="0" fontId="11" fillId="0" borderId="0" xfId="0" applyFont="1" applyAlignment="1">
      <alignment horizontal="center"/>
    </xf>
    <xf numFmtId="2" fontId="2" fillId="0" borderId="0" xfId="0" applyNumberFormat="1" applyFont="1" applyAlignment="1">
      <alignment horizontal="center"/>
    </xf>
    <xf numFmtId="2" fontId="1" fillId="0" borderId="0" xfId="0" applyNumberFormat="1" applyFont="1" applyAlignment="1">
      <alignment horizontal="center"/>
    </xf>
    <xf numFmtId="0" fontId="5" fillId="0" borderId="0" xfId="0" applyFont="1" applyAlignment="1">
      <alignment horizontal="right"/>
    </xf>
    <xf numFmtId="0" fontId="1" fillId="7" borderId="0" xfId="0" applyFont="1" applyFill="1" applyAlignment="1">
      <alignment horizontal="center" vertical="top"/>
    </xf>
    <xf numFmtId="0" fontId="1" fillId="8" borderId="0" xfId="0" applyFont="1" applyFill="1" applyAlignment="1">
      <alignment horizontal="center" vertical="top"/>
    </xf>
    <xf numFmtId="0" fontId="1" fillId="10" borderId="0" xfId="0" applyFont="1" applyFill="1" applyAlignment="1">
      <alignment horizontal="center" vertical="top"/>
    </xf>
    <xf numFmtId="0" fontId="12" fillId="0" borderId="0" xfId="0" applyFont="1" applyAlignment="1">
      <alignment vertical="top"/>
    </xf>
    <xf numFmtId="0" fontId="13" fillId="0" borderId="0" xfId="0" applyFont="1" applyAlignment="1">
      <alignment vertical="top" wrapText="1"/>
    </xf>
    <xf numFmtId="0" fontId="12" fillId="0" borderId="0" xfId="0" applyFont="1" applyAlignment="1">
      <alignment vertical="top" wrapText="1"/>
    </xf>
    <xf numFmtId="0" fontId="14" fillId="0" borderId="0" xfId="0" applyFont="1" applyAlignment="1">
      <alignment horizontal="left"/>
    </xf>
    <xf numFmtId="0" fontId="14" fillId="0" borderId="0" xfId="0" applyFont="1"/>
    <xf numFmtId="0" fontId="2" fillId="11" borderId="0" xfId="0" applyFont="1" applyFill="1" applyAlignment="1">
      <alignment vertical="top"/>
    </xf>
    <xf numFmtId="0" fontId="2" fillId="12" borderId="0" xfId="0" applyFont="1" applyFill="1" applyAlignment="1">
      <alignment vertical="top"/>
    </xf>
    <xf numFmtId="0" fontId="2" fillId="13" borderId="0" xfId="0" applyFont="1" applyFill="1" applyAlignment="1">
      <alignment vertical="top"/>
    </xf>
    <xf numFmtId="0" fontId="2" fillId="14" borderId="0" xfId="0" applyFont="1" applyFill="1" applyAlignment="1">
      <alignment vertical="top"/>
    </xf>
    <xf numFmtId="0" fontId="11" fillId="0" borderId="0" xfId="0" applyFont="1"/>
    <xf numFmtId="0" fontId="2" fillId="2" borderId="0" xfId="0" applyFont="1" applyFill="1"/>
    <xf numFmtId="0" fontId="1" fillId="0" borderId="0" xfId="0" applyFont="1" applyAlignment="1">
      <alignment vertical="top"/>
    </xf>
    <xf numFmtId="0" fontId="0" fillId="0" borderId="0" xfId="0"/>
    <xf numFmtId="0" fontId="1" fillId="0" borderId="4" xfId="0" applyFont="1" applyBorder="1" applyAlignment="1">
      <alignment horizontal="center" vertical="center"/>
    </xf>
    <xf numFmtId="0" fontId="3" fillId="0" borderId="8" xfId="0" applyFont="1" applyBorder="1"/>
    <xf numFmtId="0" fontId="1" fillId="0" borderId="3" xfId="0" applyFont="1" applyBorder="1" applyAlignment="1">
      <alignment horizontal="center" vertical="center"/>
    </xf>
    <xf numFmtId="0" fontId="3" fillId="0" borderId="7" xfId="0" applyFont="1" applyBorder="1"/>
    <xf numFmtId="0" fontId="2" fillId="0" borderId="0" xfId="0" applyFont="1" applyAlignment="1">
      <alignment vertical="center" wrapText="1"/>
    </xf>
    <xf numFmtId="0" fontId="9" fillId="0" borderId="0" xfId="0" applyFont="1" applyAlignment="1">
      <alignment horizontal="center"/>
    </xf>
    <xf numFmtId="0" fontId="1" fillId="0" borderId="5" xfId="0" applyFont="1" applyBorder="1" applyAlignment="1">
      <alignment horizontal="center"/>
    </xf>
    <xf numFmtId="0" fontId="3" fillId="0" borderId="5" xfId="0" applyFont="1" applyBorder="1"/>
    <xf numFmtId="0" fontId="3" fillId="0" borderId="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worksheet" Target="worksheets/sheet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15" Type="http://customschemas.google.com/relationships/workbookmetadata" Target="metadata"/><Relationship Id="rId1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tx>
            <c:v>Respondent 1</c:v>
          </c:tx>
          <c:spPr>
            <a:solidFill>
              <a:schemeClr val="accent1"/>
            </a:solidFill>
            <a:ln cmpd="sng">
              <a:solidFill>
                <a:srgbClr val="000000"/>
              </a:solidFill>
            </a:ln>
          </c:spPr>
          <c:invertIfNegative val="1"/>
          <c:cat>
            <c:strRef>
              <c:f>Satisfaction!$D$2:$K$2</c:f>
              <c:strCache>
                <c:ptCount val="8"/>
                <c:pt idx="0">
                  <c:v>Register</c:v>
                </c:pt>
                <c:pt idx="1">
                  <c:v>Adoption Detail</c:v>
                </c:pt>
                <c:pt idx="2">
                  <c:v>Application Form</c:v>
                </c:pt>
                <c:pt idx="3">
                  <c:v>Adoption Status</c:v>
                </c:pt>
                <c:pt idx="4">
                  <c:v>Chat Page</c:v>
                </c:pt>
                <c:pt idx="5">
                  <c:v>Statement Letter</c:v>
                </c:pt>
                <c:pt idx="6">
                  <c:v>Adoption Success Status</c:v>
                </c:pt>
                <c:pt idx="7">
                  <c:v>Overall Adoption Features</c:v>
                </c:pt>
              </c:strCache>
            </c:strRef>
          </c:cat>
          <c:val>
            <c:numRef>
              <c:f>Satisfaction!$D$3:$K$3</c:f>
              <c:numCache>
                <c:formatCode>General</c:formatCode>
                <c:ptCount val="8"/>
                <c:pt idx="0">
                  <c:v>5</c:v>
                </c:pt>
                <c:pt idx="1">
                  <c:v>5</c:v>
                </c:pt>
                <c:pt idx="2">
                  <c:v>5</c:v>
                </c:pt>
                <c:pt idx="3">
                  <c:v>5</c:v>
                </c:pt>
                <c:pt idx="4">
                  <c:v>4</c:v>
                </c:pt>
                <c:pt idx="5">
                  <c:v>5</c:v>
                </c:pt>
                <c:pt idx="6">
                  <c:v>5</c:v>
                </c:pt>
                <c:pt idx="7">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CB9-4449-BACE-15FFBD5CDAB7}"/>
            </c:ext>
          </c:extLst>
        </c:ser>
        <c:ser>
          <c:idx val="1"/>
          <c:order val="1"/>
          <c:tx>
            <c:v>Respondent 2</c:v>
          </c:tx>
          <c:spPr>
            <a:solidFill>
              <a:schemeClr val="accent2"/>
            </a:solidFill>
            <a:ln cmpd="sng">
              <a:solidFill>
                <a:srgbClr val="000000"/>
              </a:solidFill>
            </a:ln>
          </c:spPr>
          <c:invertIfNegative val="1"/>
          <c:cat>
            <c:strRef>
              <c:f>Satisfaction!$D$2:$K$2</c:f>
              <c:strCache>
                <c:ptCount val="8"/>
                <c:pt idx="0">
                  <c:v>Register</c:v>
                </c:pt>
                <c:pt idx="1">
                  <c:v>Adoption Detail</c:v>
                </c:pt>
                <c:pt idx="2">
                  <c:v>Application Form</c:v>
                </c:pt>
                <c:pt idx="3">
                  <c:v>Adoption Status</c:v>
                </c:pt>
                <c:pt idx="4">
                  <c:v>Chat Page</c:v>
                </c:pt>
                <c:pt idx="5">
                  <c:v>Statement Letter</c:v>
                </c:pt>
                <c:pt idx="6">
                  <c:v>Adoption Success Status</c:v>
                </c:pt>
                <c:pt idx="7">
                  <c:v>Overall Adoption Features</c:v>
                </c:pt>
              </c:strCache>
            </c:strRef>
          </c:cat>
          <c:val>
            <c:numRef>
              <c:f>Satisfaction!$D$4:$K$4</c:f>
              <c:numCache>
                <c:formatCode>General</c:formatCode>
                <c:ptCount val="8"/>
                <c:pt idx="0">
                  <c:v>5</c:v>
                </c:pt>
                <c:pt idx="1">
                  <c:v>5</c:v>
                </c:pt>
                <c:pt idx="2">
                  <c:v>5</c:v>
                </c:pt>
                <c:pt idx="3">
                  <c:v>5</c:v>
                </c:pt>
                <c:pt idx="4">
                  <c:v>4</c:v>
                </c:pt>
                <c:pt idx="5">
                  <c:v>5</c:v>
                </c:pt>
                <c:pt idx="6">
                  <c:v>5</c:v>
                </c:pt>
                <c:pt idx="7">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3CB9-4449-BACE-15FFBD5CDAB7}"/>
            </c:ext>
          </c:extLst>
        </c:ser>
        <c:ser>
          <c:idx val="2"/>
          <c:order val="2"/>
          <c:tx>
            <c:v>Respondent 3</c:v>
          </c:tx>
          <c:spPr>
            <a:solidFill>
              <a:schemeClr val="accent3"/>
            </a:solidFill>
            <a:ln cmpd="sng">
              <a:solidFill>
                <a:srgbClr val="000000"/>
              </a:solidFill>
            </a:ln>
          </c:spPr>
          <c:invertIfNegative val="1"/>
          <c:cat>
            <c:strRef>
              <c:f>Satisfaction!$D$2:$K$2</c:f>
              <c:strCache>
                <c:ptCount val="8"/>
                <c:pt idx="0">
                  <c:v>Register</c:v>
                </c:pt>
                <c:pt idx="1">
                  <c:v>Adoption Detail</c:v>
                </c:pt>
                <c:pt idx="2">
                  <c:v>Application Form</c:v>
                </c:pt>
                <c:pt idx="3">
                  <c:v>Adoption Status</c:v>
                </c:pt>
                <c:pt idx="4">
                  <c:v>Chat Page</c:v>
                </c:pt>
                <c:pt idx="5">
                  <c:v>Statement Letter</c:v>
                </c:pt>
                <c:pt idx="6">
                  <c:v>Adoption Success Status</c:v>
                </c:pt>
                <c:pt idx="7">
                  <c:v>Overall Adoption Features</c:v>
                </c:pt>
              </c:strCache>
            </c:strRef>
          </c:cat>
          <c:val>
            <c:numRef>
              <c:f>Satisfaction!$D$5:$K$5</c:f>
              <c:numCache>
                <c:formatCode>General</c:formatCode>
                <c:ptCount val="8"/>
                <c:pt idx="0">
                  <c:v>5</c:v>
                </c:pt>
                <c:pt idx="1">
                  <c:v>5</c:v>
                </c:pt>
                <c:pt idx="2">
                  <c:v>5</c:v>
                </c:pt>
                <c:pt idx="3">
                  <c:v>5</c:v>
                </c:pt>
                <c:pt idx="4">
                  <c:v>4</c:v>
                </c:pt>
                <c:pt idx="5">
                  <c:v>4</c:v>
                </c:pt>
                <c:pt idx="6">
                  <c:v>5</c:v>
                </c:pt>
                <c:pt idx="7">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3CB9-4449-BACE-15FFBD5CDAB7}"/>
            </c:ext>
          </c:extLst>
        </c:ser>
        <c:ser>
          <c:idx val="3"/>
          <c:order val="3"/>
          <c:tx>
            <c:v>Respondent 4</c:v>
          </c:tx>
          <c:spPr>
            <a:solidFill>
              <a:schemeClr val="accent4"/>
            </a:solidFill>
            <a:ln cmpd="sng">
              <a:solidFill>
                <a:srgbClr val="000000"/>
              </a:solidFill>
            </a:ln>
          </c:spPr>
          <c:invertIfNegative val="1"/>
          <c:cat>
            <c:strRef>
              <c:f>Satisfaction!$D$2:$K$2</c:f>
              <c:strCache>
                <c:ptCount val="8"/>
                <c:pt idx="0">
                  <c:v>Register</c:v>
                </c:pt>
                <c:pt idx="1">
                  <c:v>Adoption Detail</c:v>
                </c:pt>
                <c:pt idx="2">
                  <c:v>Application Form</c:v>
                </c:pt>
                <c:pt idx="3">
                  <c:v>Adoption Status</c:v>
                </c:pt>
                <c:pt idx="4">
                  <c:v>Chat Page</c:v>
                </c:pt>
                <c:pt idx="5">
                  <c:v>Statement Letter</c:v>
                </c:pt>
                <c:pt idx="6">
                  <c:v>Adoption Success Status</c:v>
                </c:pt>
                <c:pt idx="7">
                  <c:v>Overall Adoption Features</c:v>
                </c:pt>
              </c:strCache>
            </c:strRef>
          </c:cat>
          <c:val>
            <c:numRef>
              <c:f>Satisfaction!$D$6:$K$6</c:f>
              <c:numCache>
                <c:formatCode>General</c:formatCode>
                <c:ptCount val="8"/>
                <c:pt idx="0">
                  <c:v>5</c:v>
                </c:pt>
                <c:pt idx="1">
                  <c:v>5</c:v>
                </c:pt>
                <c:pt idx="2">
                  <c:v>5</c:v>
                </c:pt>
                <c:pt idx="3">
                  <c:v>5</c:v>
                </c:pt>
                <c:pt idx="4">
                  <c:v>4</c:v>
                </c:pt>
                <c:pt idx="5">
                  <c:v>5</c:v>
                </c:pt>
                <c:pt idx="6">
                  <c:v>5</c:v>
                </c:pt>
                <c:pt idx="7">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3CB9-4449-BACE-15FFBD5CDAB7}"/>
            </c:ext>
          </c:extLst>
        </c:ser>
        <c:ser>
          <c:idx val="4"/>
          <c:order val="4"/>
          <c:tx>
            <c:v>Respondent 5</c:v>
          </c:tx>
          <c:spPr>
            <a:solidFill>
              <a:schemeClr val="accent5"/>
            </a:solidFill>
            <a:ln cmpd="sng">
              <a:solidFill>
                <a:srgbClr val="000000"/>
              </a:solidFill>
            </a:ln>
          </c:spPr>
          <c:invertIfNegative val="1"/>
          <c:cat>
            <c:strRef>
              <c:f>Satisfaction!$D$2:$K$2</c:f>
              <c:strCache>
                <c:ptCount val="8"/>
                <c:pt idx="0">
                  <c:v>Register</c:v>
                </c:pt>
                <c:pt idx="1">
                  <c:v>Adoption Detail</c:v>
                </c:pt>
                <c:pt idx="2">
                  <c:v>Application Form</c:v>
                </c:pt>
                <c:pt idx="3">
                  <c:v>Adoption Status</c:v>
                </c:pt>
                <c:pt idx="4">
                  <c:v>Chat Page</c:v>
                </c:pt>
                <c:pt idx="5">
                  <c:v>Statement Letter</c:v>
                </c:pt>
                <c:pt idx="6">
                  <c:v>Adoption Success Status</c:v>
                </c:pt>
                <c:pt idx="7">
                  <c:v>Overall Adoption Features</c:v>
                </c:pt>
              </c:strCache>
            </c:strRef>
          </c:cat>
          <c:val>
            <c:numRef>
              <c:f>Satisfaction!$D$7:$K$7</c:f>
              <c:numCache>
                <c:formatCode>General</c:formatCode>
                <c:ptCount val="8"/>
                <c:pt idx="0">
                  <c:v>4</c:v>
                </c:pt>
                <c:pt idx="1">
                  <c:v>4</c:v>
                </c:pt>
                <c:pt idx="2">
                  <c:v>4</c:v>
                </c:pt>
                <c:pt idx="3">
                  <c:v>3</c:v>
                </c:pt>
                <c:pt idx="4">
                  <c:v>4</c:v>
                </c:pt>
                <c:pt idx="5">
                  <c:v>5</c:v>
                </c:pt>
                <c:pt idx="6">
                  <c:v>4</c:v>
                </c:pt>
                <c:pt idx="7">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3CB9-4449-BACE-15FFBD5CDAB7}"/>
            </c:ext>
          </c:extLst>
        </c:ser>
        <c:ser>
          <c:idx val="5"/>
          <c:order val="5"/>
          <c:tx>
            <c:v>Respondent 6</c:v>
          </c:tx>
          <c:spPr>
            <a:solidFill>
              <a:schemeClr val="accent6"/>
            </a:solidFill>
            <a:ln cmpd="sng">
              <a:solidFill>
                <a:srgbClr val="000000"/>
              </a:solidFill>
            </a:ln>
          </c:spPr>
          <c:invertIfNegative val="1"/>
          <c:cat>
            <c:strRef>
              <c:f>Satisfaction!$D$2:$K$2</c:f>
              <c:strCache>
                <c:ptCount val="8"/>
                <c:pt idx="0">
                  <c:v>Register</c:v>
                </c:pt>
                <c:pt idx="1">
                  <c:v>Adoption Detail</c:v>
                </c:pt>
                <c:pt idx="2">
                  <c:v>Application Form</c:v>
                </c:pt>
                <c:pt idx="3">
                  <c:v>Adoption Status</c:v>
                </c:pt>
                <c:pt idx="4">
                  <c:v>Chat Page</c:v>
                </c:pt>
                <c:pt idx="5">
                  <c:v>Statement Letter</c:v>
                </c:pt>
                <c:pt idx="6">
                  <c:v>Adoption Success Status</c:v>
                </c:pt>
                <c:pt idx="7">
                  <c:v>Overall Adoption Features</c:v>
                </c:pt>
              </c:strCache>
            </c:strRef>
          </c:cat>
          <c:val>
            <c:numRef>
              <c:f>Satisfaction!$D$8:$K$8</c:f>
              <c:numCache>
                <c:formatCode>General</c:formatCode>
                <c:ptCount val="8"/>
                <c:pt idx="0">
                  <c:v>4</c:v>
                </c:pt>
                <c:pt idx="1">
                  <c:v>4</c:v>
                </c:pt>
                <c:pt idx="2">
                  <c:v>5</c:v>
                </c:pt>
                <c:pt idx="3">
                  <c:v>4</c:v>
                </c:pt>
                <c:pt idx="4">
                  <c:v>3</c:v>
                </c:pt>
                <c:pt idx="5">
                  <c:v>4</c:v>
                </c:pt>
                <c:pt idx="6">
                  <c:v>4</c:v>
                </c:pt>
                <c:pt idx="7">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3CB9-4449-BACE-15FFBD5CDAB7}"/>
            </c:ext>
          </c:extLst>
        </c:ser>
        <c:ser>
          <c:idx val="6"/>
          <c:order val="6"/>
          <c:tx>
            <c:v>Respondent 7</c:v>
          </c:tx>
          <c:spPr>
            <a:solidFill>
              <a:schemeClr val="accent1"/>
            </a:solidFill>
            <a:ln cmpd="sng">
              <a:solidFill>
                <a:srgbClr val="000000"/>
              </a:solidFill>
            </a:ln>
          </c:spPr>
          <c:invertIfNegative val="1"/>
          <c:cat>
            <c:strRef>
              <c:f>Satisfaction!$D$2:$K$2</c:f>
              <c:strCache>
                <c:ptCount val="8"/>
                <c:pt idx="0">
                  <c:v>Register</c:v>
                </c:pt>
                <c:pt idx="1">
                  <c:v>Adoption Detail</c:v>
                </c:pt>
                <c:pt idx="2">
                  <c:v>Application Form</c:v>
                </c:pt>
                <c:pt idx="3">
                  <c:v>Adoption Status</c:v>
                </c:pt>
                <c:pt idx="4">
                  <c:v>Chat Page</c:v>
                </c:pt>
                <c:pt idx="5">
                  <c:v>Statement Letter</c:v>
                </c:pt>
                <c:pt idx="6">
                  <c:v>Adoption Success Status</c:v>
                </c:pt>
                <c:pt idx="7">
                  <c:v>Overall Adoption Features</c:v>
                </c:pt>
              </c:strCache>
            </c:strRef>
          </c:cat>
          <c:val>
            <c:numRef>
              <c:f>Satisfaction!$D$9:$K$9</c:f>
              <c:numCache>
                <c:formatCode>General</c:formatCode>
                <c:ptCount val="8"/>
                <c:pt idx="0">
                  <c:v>5</c:v>
                </c:pt>
                <c:pt idx="1">
                  <c:v>5</c:v>
                </c:pt>
                <c:pt idx="2">
                  <c:v>5</c:v>
                </c:pt>
                <c:pt idx="3">
                  <c:v>5</c:v>
                </c:pt>
                <c:pt idx="4">
                  <c:v>4</c:v>
                </c:pt>
                <c:pt idx="5">
                  <c:v>5</c:v>
                </c:pt>
                <c:pt idx="6">
                  <c:v>5</c:v>
                </c:pt>
                <c:pt idx="7">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3CB9-4449-BACE-15FFBD5CDAB7}"/>
            </c:ext>
          </c:extLst>
        </c:ser>
        <c:ser>
          <c:idx val="7"/>
          <c:order val="7"/>
          <c:spPr>
            <a:solidFill>
              <a:schemeClr val="accent2">
                <a:lumOff val="30000"/>
              </a:schemeClr>
            </a:solidFill>
            <a:ln cmpd="sng">
              <a:solidFill>
                <a:srgbClr val="000000"/>
              </a:solidFill>
            </a:ln>
          </c:spPr>
          <c:invertIfNegative val="1"/>
          <c:cat>
            <c:strRef>
              <c:f>Satisfaction!$D$2:$K$2</c:f>
              <c:strCache>
                <c:ptCount val="8"/>
                <c:pt idx="0">
                  <c:v>Register</c:v>
                </c:pt>
                <c:pt idx="1">
                  <c:v>Adoption Detail</c:v>
                </c:pt>
                <c:pt idx="2">
                  <c:v>Application Form</c:v>
                </c:pt>
                <c:pt idx="3">
                  <c:v>Adoption Status</c:v>
                </c:pt>
                <c:pt idx="4">
                  <c:v>Chat Page</c:v>
                </c:pt>
                <c:pt idx="5">
                  <c:v>Statement Letter</c:v>
                </c:pt>
                <c:pt idx="6">
                  <c:v>Adoption Success Status</c:v>
                </c:pt>
                <c:pt idx="7">
                  <c:v>Overall Adoption Features</c:v>
                </c:pt>
              </c:strCache>
            </c:strRef>
          </c:cat>
          <c:val>
            <c:numRef>
              <c:f>Satisfaction!$D$10:$K$10</c:f>
              <c:numCache>
                <c:formatCode>General</c:formatCode>
                <c:ptCount val="8"/>
                <c:pt idx="0">
                  <c:v>5</c:v>
                </c:pt>
                <c:pt idx="1">
                  <c:v>5</c:v>
                </c:pt>
                <c:pt idx="2">
                  <c:v>5</c:v>
                </c:pt>
                <c:pt idx="3">
                  <c:v>5</c:v>
                </c:pt>
                <c:pt idx="4">
                  <c:v>5</c:v>
                </c:pt>
                <c:pt idx="5">
                  <c:v>5</c:v>
                </c:pt>
                <c:pt idx="6">
                  <c:v>5</c:v>
                </c:pt>
                <c:pt idx="7">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7-3CB9-4449-BACE-15FFBD5CDAB7}"/>
            </c:ext>
          </c:extLst>
        </c:ser>
        <c:ser>
          <c:idx val="8"/>
          <c:order val="8"/>
          <c:spPr>
            <a:solidFill>
              <a:schemeClr val="accent3">
                <a:lumOff val="30000"/>
              </a:schemeClr>
            </a:solidFill>
            <a:ln cmpd="sng">
              <a:solidFill>
                <a:srgbClr val="000000"/>
              </a:solidFill>
            </a:ln>
          </c:spPr>
          <c:invertIfNegative val="1"/>
          <c:cat>
            <c:strRef>
              <c:f>Satisfaction!$D$2:$K$2</c:f>
              <c:strCache>
                <c:ptCount val="8"/>
                <c:pt idx="0">
                  <c:v>Register</c:v>
                </c:pt>
                <c:pt idx="1">
                  <c:v>Adoption Detail</c:v>
                </c:pt>
                <c:pt idx="2">
                  <c:v>Application Form</c:v>
                </c:pt>
                <c:pt idx="3">
                  <c:v>Adoption Status</c:v>
                </c:pt>
                <c:pt idx="4">
                  <c:v>Chat Page</c:v>
                </c:pt>
                <c:pt idx="5">
                  <c:v>Statement Letter</c:v>
                </c:pt>
                <c:pt idx="6">
                  <c:v>Adoption Success Status</c:v>
                </c:pt>
                <c:pt idx="7">
                  <c:v>Overall Adoption Features</c:v>
                </c:pt>
              </c:strCache>
            </c:strRef>
          </c:cat>
          <c:val>
            <c:numRef>
              <c:f>Satisfaction!$D$11:$K$11</c:f>
              <c:numCache>
                <c:formatCode>General</c:formatCode>
                <c:ptCount val="8"/>
                <c:pt idx="0">
                  <c:v>5</c:v>
                </c:pt>
                <c:pt idx="1">
                  <c:v>4</c:v>
                </c:pt>
                <c:pt idx="2">
                  <c:v>4</c:v>
                </c:pt>
                <c:pt idx="3">
                  <c:v>5</c:v>
                </c:pt>
                <c:pt idx="4">
                  <c:v>4</c:v>
                </c:pt>
                <c:pt idx="5">
                  <c:v>5</c:v>
                </c:pt>
                <c:pt idx="6">
                  <c:v>4</c:v>
                </c:pt>
                <c:pt idx="7">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3CB9-4449-BACE-15FFBD5CDAB7}"/>
            </c:ext>
          </c:extLst>
        </c:ser>
        <c:ser>
          <c:idx val="9"/>
          <c:order val="9"/>
          <c:spPr>
            <a:solidFill>
              <a:schemeClr val="accent4">
                <a:lumOff val="30000"/>
              </a:schemeClr>
            </a:solidFill>
            <a:ln cmpd="sng">
              <a:solidFill>
                <a:srgbClr val="000000"/>
              </a:solidFill>
            </a:ln>
          </c:spPr>
          <c:invertIfNegative val="1"/>
          <c:cat>
            <c:strRef>
              <c:f>Satisfaction!$D$2:$K$2</c:f>
              <c:strCache>
                <c:ptCount val="8"/>
                <c:pt idx="0">
                  <c:v>Register</c:v>
                </c:pt>
                <c:pt idx="1">
                  <c:v>Adoption Detail</c:v>
                </c:pt>
                <c:pt idx="2">
                  <c:v>Application Form</c:v>
                </c:pt>
                <c:pt idx="3">
                  <c:v>Adoption Status</c:v>
                </c:pt>
                <c:pt idx="4">
                  <c:v>Chat Page</c:v>
                </c:pt>
                <c:pt idx="5">
                  <c:v>Statement Letter</c:v>
                </c:pt>
                <c:pt idx="6">
                  <c:v>Adoption Success Status</c:v>
                </c:pt>
                <c:pt idx="7">
                  <c:v>Overall Adoption Features</c:v>
                </c:pt>
              </c:strCache>
            </c:strRef>
          </c:cat>
          <c:val>
            <c:numRef>
              <c:f>Satisfaction!$D$12:$K$12</c:f>
              <c:numCache>
                <c:formatCode>General</c:formatCode>
                <c:ptCount val="8"/>
                <c:pt idx="0">
                  <c:v>5</c:v>
                </c:pt>
                <c:pt idx="1">
                  <c:v>5</c:v>
                </c:pt>
                <c:pt idx="2">
                  <c:v>5</c:v>
                </c:pt>
                <c:pt idx="3">
                  <c:v>5</c:v>
                </c:pt>
                <c:pt idx="4">
                  <c:v>5</c:v>
                </c:pt>
                <c:pt idx="5">
                  <c:v>5</c:v>
                </c:pt>
                <c:pt idx="6">
                  <c:v>5</c:v>
                </c:pt>
                <c:pt idx="7">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9-3CB9-4449-BACE-15FFBD5CDAB7}"/>
            </c:ext>
          </c:extLst>
        </c:ser>
        <c:dLbls>
          <c:showLegendKey val="0"/>
          <c:showVal val="0"/>
          <c:showCatName val="0"/>
          <c:showSerName val="0"/>
          <c:showPercent val="0"/>
          <c:showBubbleSize val="0"/>
        </c:dLbls>
        <c:gapWidth val="150"/>
        <c:axId val="1405442704"/>
        <c:axId val="639580300"/>
      </c:barChart>
      <c:catAx>
        <c:axId val="140544270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000" b="0" i="0">
                <a:solidFill>
                  <a:srgbClr val="000000"/>
                </a:solidFill>
                <a:latin typeface="Georgia"/>
              </a:defRPr>
            </a:pPr>
            <a:endParaRPr lang="id-ID"/>
          </a:p>
        </c:txPr>
        <c:crossAx val="639580300"/>
        <c:crosses val="autoZero"/>
        <c:auto val="1"/>
        <c:lblAlgn val="ctr"/>
        <c:lblOffset val="100"/>
        <c:noMultiLvlLbl val="1"/>
      </c:catAx>
      <c:valAx>
        <c:axId val="639580300"/>
        <c:scaling>
          <c:orientation val="minMax"/>
          <c:max val="6"/>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1200" b="0" i="0">
                <a:solidFill>
                  <a:srgbClr val="000000"/>
                </a:solidFill>
                <a:latin typeface="Georgia"/>
              </a:defRPr>
            </a:pPr>
            <a:endParaRPr lang="id-ID"/>
          </a:p>
        </c:txPr>
        <c:crossAx val="1405442704"/>
        <c:crosses val="autoZero"/>
        <c:crossBetween val="between"/>
      </c:valAx>
    </c:plotArea>
    <c:legend>
      <c:legendPos val="r"/>
      <c:legendEntry>
        <c:idx val="0"/>
        <c:txPr>
          <a:bodyPr/>
          <a:lstStyle/>
          <a:p>
            <a:pPr lvl="0">
              <a:defRPr sz="1000" b="1" i="0">
                <a:solidFill>
                  <a:srgbClr val="000000"/>
                </a:solidFill>
              </a:defRPr>
            </a:pPr>
            <a:endParaRPr lang="id-ID"/>
          </a:p>
        </c:txPr>
      </c:legendEntry>
      <c:legendEntry>
        <c:idx val="1"/>
        <c:txPr>
          <a:bodyPr/>
          <a:lstStyle/>
          <a:p>
            <a:pPr lvl="0">
              <a:defRPr sz="1000" b="1" i="0">
                <a:solidFill>
                  <a:srgbClr val="000000"/>
                </a:solidFill>
              </a:defRPr>
            </a:pPr>
            <a:endParaRPr lang="id-ID"/>
          </a:p>
        </c:txPr>
      </c:legendEntry>
      <c:legendEntry>
        <c:idx val="2"/>
        <c:txPr>
          <a:bodyPr/>
          <a:lstStyle/>
          <a:p>
            <a:pPr lvl="0">
              <a:defRPr sz="1000" b="1" i="0">
                <a:solidFill>
                  <a:srgbClr val="000000"/>
                </a:solidFill>
              </a:defRPr>
            </a:pPr>
            <a:endParaRPr lang="id-ID"/>
          </a:p>
        </c:txPr>
      </c:legendEntry>
      <c:legendEntry>
        <c:idx val="3"/>
        <c:txPr>
          <a:bodyPr/>
          <a:lstStyle/>
          <a:p>
            <a:pPr lvl="0">
              <a:defRPr sz="1000" b="1" i="0">
                <a:solidFill>
                  <a:srgbClr val="000000"/>
                </a:solidFill>
              </a:defRPr>
            </a:pPr>
            <a:endParaRPr lang="id-ID"/>
          </a:p>
        </c:txPr>
      </c:legendEntry>
      <c:legendEntry>
        <c:idx val="4"/>
        <c:txPr>
          <a:bodyPr/>
          <a:lstStyle/>
          <a:p>
            <a:pPr lvl="0">
              <a:defRPr sz="1000" b="1" i="0">
                <a:solidFill>
                  <a:srgbClr val="000000"/>
                </a:solidFill>
              </a:defRPr>
            </a:pPr>
            <a:endParaRPr lang="id-ID"/>
          </a:p>
        </c:txPr>
      </c:legendEntry>
      <c:legendEntry>
        <c:idx val="5"/>
        <c:txPr>
          <a:bodyPr/>
          <a:lstStyle/>
          <a:p>
            <a:pPr lvl="0">
              <a:defRPr sz="1000" b="1" i="0">
                <a:solidFill>
                  <a:srgbClr val="000000"/>
                </a:solidFill>
              </a:defRPr>
            </a:pPr>
            <a:endParaRPr lang="id-ID"/>
          </a:p>
        </c:txPr>
      </c:legendEntry>
      <c:legendEntry>
        <c:idx val="6"/>
        <c:txPr>
          <a:bodyPr/>
          <a:lstStyle/>
          <a:p>
            <a:pPr lvl="0">
              <a:defRPr sz="1000" b="1" i="0">
                <a:solidFill>
                  <a:srgbClr val="000000"/>
                </a:solidFill>
              </a:defRPr>
            </a:pPr>
            <a:endParaRPr lang="id-ID"/>
          </a:p>
        </c:txPr>
      </c:legendEntry>
      <c:overlay val="0"/>
      <c:txPr>
        <a:bodyPr/>
        <a:lstStyle/>
        <a:p>
          <a:pPr lvl="0">
            <a:defRPr b="0" i="0">
              <a:solidFill>
                <a:srgbClr val="1A1A1A"/>
              </a:solidFill>
              <a:latin typeface="Georgia"/>
            </a:defRPr>
          </a:pPr>
          <a:endParaRPr lang="id-ID"/>
        </a:p>
      </c:txPr>
    </c:legend>
    <c:plotVisOnly val="1"/>
    <c:dispBlanksAs val="zero"/>
    <c:showDLblsOverMax val="1"/>
  </c:chart>
  <c:spPr>
    <a:solidFill>
      <a:srgbClr val="FFFFFF">
        <a:alpha val="0"/>
      </a:srgbClr>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200" b="1" i="1">
                <a:solidFill>
                  <a:srgbClr val="000000"/>
                </a:solidFill>
                <a:latin typeface="serif"/>
              </a:defRPr>
            </a:pPr>
            <a:r>
              <a:rPr lang="id-ID" sz="1200" b="1" i="1">
                <a:solidFill>
                  <a:srgbClr val="000000"/>
                </a:solidFill>
                <a:latin typeface="serif"/>
              </a:rPr>
              <a:t>Adoption Detail Satisfaction</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1"/>
        <c:ser>
          <c:idx val="0"/>
          <c:order val="0"/>
          <c:spPr>
            <a:solidFill>
              <a:srgbClr val="3D85C6"/>
            </a:solidFill>
            <a:ln cmpd="sng">
              <a:solidFill>
                <a:srgbClr val="000000"/>
              </a:solidFill>
            </a:ln>
          </c:spPr>
          <c:invertIfNegative val="1"/>
          <c:cat>
            <c:strRef>
              <c:f>Satisfaction!$B$26:$B$30</c:f>
              <c:strCache>
                <c:ptCount val="5"/>
                <c:pt idx="0">
                  <c:v>Sangat Tidak Puas</c:v>
                </c:pt>
                <c:pt idx="1">
                  <c:v>Tidak Puas</c:v>
                </c:pt>
                <c:pt idx="2">
                  <c:v>Netral</c:v>
                </c:pt>
                <c:pt idx="3">
                  <c:v>Puas</c:v>
                </c:pt>
                <c:pt idx="4">
                  <c:v>Sangat Puas</c:v>
                </c:pt>
              </c:strCache>
            </c:strRef>
          </c:cat>
          <c:val>
            <c:numRef>
              <c:f>Satisfaction!$E$26:$E$30</c:f>
              <c:numCache>
                <c:formatCode>General</c:formatCode>
                <c:ptCount val="5"/>
                <c:pt idx="0">
                  <c:v>0</c:v>
                </c:pt>
                <c:pt idx="1">
                  <c:v>0</c:v>
                </c:pt>
                <c:pt idx="2">
                  <c:v>1</c:v>
                </c:pt>
                <c:pt idx="3">
                  <c:v>6</c:v>
                </c:pt>
                <c:pt idx="4">
                  <c:v>13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CD1-4745-80C6-CFF206C01E99}"/>
            </c:ext>
          </c:extLst>
        </c:ser>
        <c:dLbls>
          <c:showLegendKey val="0"/>
          <c:showVal val="0"/>
          <c:showCatName val="0"/>
          <c:showSerName val="0"/>
          <c:showPercent val="0"/>
          <c:showBubbleSize val="0"/>
        </c:dLbls>
        <c:gapWidth val="150"/>
        <c:shape val="box"/>
        <c:axId val="1436551255"/>
        <c:axId val="2001841317"/>
        <c:axId val="0"/>
      </c:bar3DChart>
      <c:catAx>
        <c:axId val="1436551255"/>
        <c:scaling>
          <c:orientation val="maxMin"/>
        </c:scaling>
        <c:delete val="0"/>
        <c:axPos val="l"/>
        <c:title>
          <c:tx>
            <c:rich>
              <a:bodyPr/>
              <a:lstStyle/>
              <a:p>
                <a:pPr lvl="0">
                  <a:defRPr b="0">
                    <a:solidFill>
                      <a:srgbClr val="000000"/>
                    </a:solidFill>
                    <a:latin typeface="serif"/>
                  </a:defRPr>
                </a:pPr>
                <a:endParaRPr lang="id-ID"/>
              </a:p>
            </c:rich>
          </c:tx>
          <c:overlay val="0"/>
        </c:title>
        <c:numFmt formatCode="General" sourceLinked="1"/>
        <c:majorTickMark val="none"/>
        <c:minorTickMark val="none"/>
        <c:tickLblPos val="nextTo"/>
        <c:txPr>
          <a:bodyPr/>
          <a:lstStyle/>
          <a:p>
            <a:pPr lvl="0">
              <a:defRPr sz="1000" b="0">
                <a:solidFill>
                  <a:srgbClr val="000000"/>
                </a:solidFill>
                <a:latin typeface="serif"/>
              </a:defRPr>
            </a:pPr>
            <a:endParaRPr lang="id-ID"/>
          </a:p>
        </c:txPr>
        <c:crossAx val="2001841317"/>
        <c:crosses val="autoZero"/>
        <c:auto val="1"/>
        <c:lblAlgn val="ctr"/>
        <c:lblOffset val="100"/>
        <c:noMultiLvlLbl val="1"/>
      </c:catAx>
      <c:valAx>
        <c:axId val="2001841317"/>
        <c:scaling>
          <c:orientation val="minMax"/>
          <c:max val="2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sz="800" b="0" i="1">
                    <a:solidFill>
                      <a:srgbClr val="000000"/>
                    </a:solidFill>
                    <a:latin typeface="serif"/>
                  </a:defRPr>
                </a:pPr>
                <a:r>
                  <a:rPr lang="id-ID" sz="800" b="0" i="1">
                    <a:solidFill>
                      <a:srgbClr val="000000"/>
                    </a:solidFill>
                    <a:latin typeface="serif"/>
                  </a:rPr>
                  <a:t>Total Respondents</a:t>
                </a:r>
              </a:p>
            </c:rich>
          </c:tx>
          <c:overlay val="0"/>
        </c:title>
        <c:numFmt formatCode="General" sourceLinked="1"/>
        <c:majorTickMark val="none"/>
        <c:minorTickMark val="none"/>
        <c:tickLblPos val="nextTo"/>
        <c:spPr>
          <a:ln/>
        </c:spPr>
        <c:txPr>
          <a:bodyPr/>
          <a:lstStyle/>
          <a:p>
            <a:pPr lvl="0">
              <a:defRPr sz="1000" b="0">
                <a:solidFill>
                  <a:srgbClr val="000000"/>
                </a:solidFill>
                <a:latin typeface="serif"/>
              </a:defRPr>
            </a:pPr>
            <a:endParaRPr lang="id-ID"/>
          </a:p>
        </c:txPr>
        <c:crossAx val="1436551255"/>
        <c:crosses val="max"/>
        <c:crossBetween val="between"/>
      </c:valAx>
    </c:plotArea>
    <c:legend>
      <c:legendPos val="r"/>
      <c:overlay val="0"/>
      <c:txPr>
        <a:bodyPr/>
        <a:lstStyle/>
        <a:p>
          <a:pPr lvl="0">
            <a:defRPr b="0">
              <a:solidFill>
                <a:srgbClr val="1A1A1A"/>
              </a:solidFill>
              <a:latin typeface="serif"/>
            </a:defRPr>
          </a:pPr>
          <a:endParaRPr lang="id-ID"/>
        </a:p>
      </c:txPr>
    </c:legend>
    <c:plotVisOnly val="1"/>
    <c:dispBlanksAs val="zero"/>
    <c:showDLblsOverMax val="1"/>
  </c:chart>
  <c:spPr>
    <a:solidFill>
      <a:srgbClr val="FFFFFF">
        <a:alpha val="0"/>
      </a:srgb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200" b="1" i="1">
                <a:solidFill>
                  <a:srgbClr val="000000"/>
                </a:solidFill>
                <a:latin typeface="serif"/>
              </a:defRPr>
            </a:pPr>
            <a:r>
              <a:rPr lang="id-ID" sz="1200" b="1" i="1">
                <a:solidFill>
                  <a:srgbClr val="000000"/>
                </a:solidFill>
                <a:latin typeface="serif"/>
              </a:rPr>
              <a:t>Application Form Satisaction</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1"/>
        <c:ser>
          <c:idx val="0"/>
          <c:order val="0"/>
          <c:spPr>
            <a:solidFill>
              <a:srgbClr val="3D85C6"/>
            </a:solidFill>
            <a:ln cmpd="sng">
              <a:solidFill>
                <a:srgbClr val="000000"/>
              </a:solidFill>
            </a:ln>
          </c:spPr>
          <c:invertIfNegative val="1"/>
          <c:cat>
            <c:strRef>
              <c:f>Satisfaction!$B$26:$B$30</c:f>
              <c:strCache>
                <c:ptCount val="5"/>
                <c:pt idx="0">
                  <c:v>Sangat Tidak Puas</c:v>
                </c:pt>
                <c:pt idx="1">
                  <c:v>Tidak Puas</c:v>
                </c:pt>
                <c:pt idx="2">
                  <c:v>Netral</c:v>
                </c:pt>
                <c:pt idx="3">
                  <c:v>Puas</c:v>
                </c:pt>
                <c:pt idx="4">
                  <c:v>Sangat Puas</c:v>
                </c:pt>
              </c:strCache>
            </c:strRef>
          </c:cat>
          <c:val>
            <c:numRef>
              <c:f>Satisfaction!$F$26:$F$30</c:f>
              <c:numCache>
                <c:formatCode>General</c:formatCode>
                <c:ptCount val="5"/>
                <c:pt idx="0">
                  <c:v>0</c:v>
                </c:pt>
                <c:pt idx="1">
                  <c:v>0</c:v>
                </c:pt>
                <c:pt idx="2">
                  <c:v>1</c:v>
                </c:pt>
                <c:pt idx="3">
                  <c:v>4</c:v>
                </c:pt>
                <c:pt idx="4">
                  <c:v>15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292-4336-954E-AD8FBED4EB40}"/>
            </c:ext>
          </c:extLst>
        </c:ser>
        <c:dLbls>
          <c:showLegendKey val="0"/>
          <c:showVal val="0"/>
          <c:showCatName val="0"/>
          <c:showSerName val="0"/>
          <c:showPercent val="0"/>
          <c:showBubbleSize val="0"/>
        </c:dLbls>
        <c:gapWidth val="150"/>
        <c:shape val="box"/>
        <c:axId val="898655224"/>
        <c:axId val="1077814493"/>
        <c:axId val="0"/>
      </c:bar3DChart>
      <c:catAx>
        <c:axId val="898655224"/>
        <c:scaling>
          <c:orientation val="maxMin"/>
        </c:scaling>
        <c:delete val="0"/>
        <c:axPos val="l"/>
        <c:title>
          <c:tx>
            <c:rich>
              <a:bodyPr/>
              <a:lstStyle/>
              <a:p>
                <a:pPr lvl="0">
                  <a:defRPr b="0">
                    <a:solidFill>
                      <a:srgbClr val="000000"/>
                    </a:solidFill>
                    <a:latin typeface="serif"/>
                  </a:defRPr>
                </a:pPr>
                <a:endParaRPr lang="id-ID"/>
              </a:p>
            </c:rich>
          </c:tx>
          <c:overlay val="0"/>
        </c:title>
        <c:numFmt formatCode="General" sourceLinked="1"/>
        <c:majorTickMark val="none"/>
        <c:minorTickMark val="none"/>
        <c:tickLblPos val="nextTo"/>
        <c:txPr>
          <a:bodyPr/>
          <a:lstStyle/>
          <a:p>
            <a:pPr lvl="0">
              <a:defRPr sz="1000" b="0">
                <a:solidFill>
                  <a:srgbClr val="000000"/>
                </a:solidFill>
                <a:latin typeface="serif"/>
              </a:defRPr>
            </a:pPr>
            <a:endParaRPr lang="id-ID"/>
          </a:p>
        </c:txPr>
        <c:crossAx val="1077814493"/>
        <c:crosses val="autoZero"/>
        <c:auto val="1"/>
        <c:lblAlgn val="ctr"/>
        <c:lblOffset val="100"/>
        <c:noMultiLvlLbl val="1"/>
      </c:catAx>
      <c:valAx>
        <c:axId val="1077814493"/>
        <c:scaling>
          <c:orientation val="minMax"/>
          <c:max val="2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sz="800" b="0" i="1">
                    <a:solidFill>
                      <a:srgbClr val="000000"/>
                    </a:solidFill>
                    <a:latin typeface="serif"/>
                  </a:defRPr>
                </a:pPr>
                <a:r>
                  <a:rPr lang="id-ID" sz="800" b="0" i="1">
                    <a:solidFill>
                      <a:srgbClr val="000000"/>
                    </a:solidFill>
                    <a:latin typeface="serif"/>
                  </a:rPr>
                  <a:t>Total Respondents</a:t>
                </a:r>
              </a:p>
            </c:rich>
          </c:tx>
          <c:overlay val="0"/>
        </c:title>
        <c:numFmt formatCode="General" sourceLinked="1"/>
        <c:majorTickMark val="none"/>
        <c:minorTickMark val="none"/>
        <c:tickLblPos val="nextTo"/>
        <c:spPr>
          <a:ln/>
        </c:spPr>
        <c:txPr>
          <a:bodyPr/>
          <a:lstStyle/>
          <a:p>
            <a:pPr lvl="0">
              <a:defRPr sz="1000" b="0">
                <a:solidFill>
                  <a:srgbClr val="000000"/>
                </a:solidFill>
                <a:latin typeface="serif"/>
              </a:defRPr>
            </a:pPr>
            <a:endParaRPr lang="id-ID"/>
          </a:p>
        </c:txPr>
        <c:crossAx val="898655224"/>
        <c:crosses val="max"/>
        <c:crossBetween val="between"/>
      </c:valAx>
    </c:plotArea>
    <c:legend>
      <c:legendPos val="r"/>
      <c:overlay val="0"/>
      <c:txPr>
        <a:bodyPr/>
        <a:lstStyle/>
        <a:p>
          <a:pPr lvl="0">
            <a:defRPr b="0">
              <a:solidFill>
                <a:srgbClr val="1A1A1A"/>
              </a:solidFill>
              <a:latin typeface="serif"/>
            </a:defRPr>
          </a:pPr>
          <a:endParaRPr lang="id-ID"/>
        </a:p>
      </c:txPr>
    </c:legend>
    <c:plotVisOnly val="1"/>
    <c:dispBlanksAs val="zero"/>
    <c:showDLblsOverMax val="1"/>
  </c:chart>
  <c:spPr>
    <a:solidFill>
      <a:srgbClr val="FFFFFF">
        <a:alpha val="0"/>
      </a:srgbClr>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200" b="1" i="1">
                <a:solidFill>
                  <a:srgbClr val="000000"/>
                </a:solidFill>
                <a:latin typeface="serif"/>
              </a:defRPr>
            </a:pPr>
            <a:r>
              <a:rPr lang="id-ID" sz="1200" b="1" i="1">
                <a:solidFill>
                  <a:srgbClr val="000000"/>
                </a:solidFill>
                <a:latin typeface="serif"/>
              </a:rPr>
              <a:t>Adoption Status Satisfaction</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1"/>
        <c:ser>
          <c:idx val="0"/>
          <c:order val="0"/>
          <c:spPr>
            <a:solidFill>
              <a:srgbClr val="3D85C6"/>
            </a:solidFill>
            <a:ln cmpd="sng">
              <a:solidFill>
                <a:srgbClr val="000000"/>
              </a:solidFill>
            </a:ln>
          </c:spPr>
          <c:invertIfNegative val="1"/>
          <c:dPt>
            <c:idx val="4"/>
            <c:invertIfNegative val="1"/>
            <c:bubble3D val="0"/>
            <c:extLst>
              <c:ext xmlns:c16="http://schemas.microsoft.com/office/drawing/2014/chart" uri="{C3380CC4-5D6E-409C-BE32-E72D297353CC}">
                <c16:uniqueId val="{00000001-0437-4FF8-84EA-4658C4197F1E}"/>
              </c:ext>
            </c:extLst>
          </c:dPt>
          <c:cat>
            <c:strRef>
              <c:f>Satisfaction!$B$26:$B$30</c:f>
              <c:strCache>
                <c:ptCount val="5"/>
                <c:pt idx="0">
                  <c:v>Sangat Tidak Puas</c:v>
                </c:pt>
                <c:pt idx="1">
                  <c:v>Tidak Puas</c:v>
                </c:pt>
                <c:pt idx="2">
                  <c:v>Netral</c:v>
                </c:pt>
                <c:pt idx="3">
                  <c:v>Puas</c:v>
                </c:pt>
                <c:pt idx="4">
                  <c:v>Sangat Puas</c:v>
                </c:pt>
              </c:strCache>
            </c:strRef>
          </c:cat>
          <c:val>
            <c:numRef>
              <c:f>Satisfaction!$G$26:$G$30</c:f>
              <c:numCache>
                <c:formatCode>General</c:formatCode>
                <c:ptCount val="5"/>
                <c:pt idx="0">
                  <c:v>0</c:v>
                </c:pt>
                <c:pt idx="1">
                  <c:v>0</c:v>
                </c:pt>
                <c:pt idx="2">
                  <c:v>1</c:v>
                </c:pt>
                <c:pt idx="3">
                  <c:v>7</c:v>
                </c:pt>
                <c:pt idx="4">
                  <c:v>12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0437-4FF8-84EA-4658C4197F1E}"/>
            </c:ext>
          </c:extLst>
        </c:ser>
        <c:dLbls>
          <c:showLegendKey val="0"/>
          <c:showVal val="0"/>
          <c:showCatName val="0"/>
          <c:showSerName val="0"/>
          <c:showPercent val="0"/>
          <c:showBubbleSize val="0"/>
        </c:dLbls>
        <c:gapWidth val="150"/>
        <c:shape val="box"/>
        <c:axId val="1992747363"/>
        <c:axId val="2074301927"/>
        <c:axId val="0"/>
      </c:bar3DChart>
      <c:catAx>
        <c:axId val="1992747363"/>
        <c:scaling>
          <c:orientation val="maxMin"/>
        </c:scaling>
        <c:delete val="0"/>
        <c:axPos val="l"/>
        <c:title>
          <c:tx>
            <c:rich>
              <a:bodyPr/>
              <a:lstStyle/>
              <a:p>
                <a:pPr lvl="0">
                  <a:defRPr b="0">
                    <a:solidFill>
                      <a:srgbClr val="000000"/>
                    </a:solidFill>
                    <a:latin typeface="serif"/>
                  </a:defRPr>
                </a:pPr>
                <a:endParaRPr lang="id-ID"/>
              </a:p>
            </c:rich>
          </c:tx>
          <c:overlay val="0"/>
        </c:title>
        <c:numFmt formatCode="General" sourceLinked="1"/>
        <c:majorTickMark val="none"/>
        <c:minorTickMark val="none"/>
        <c:tickLblPos val="nextTo"/>
        <c:txPr>
          <a:bodyPr/>
          <a:lstStyle/>
          <a:p>
            <a:pPr lvl="0">
              <a:defRPr sz="1000" b="0">
                <a:solidFill>
                  <a:srgbClr val="000000"/>
                </a:solidFill>
                <a:latin typeface="serif"/>
              </a:defRPr>
            </a:pPr>
            <a:endParaRPr lang="id-ID"/>
          </a:p>
        </c:txPr>
        <c:crossAx val="2074301927"/>
        <c:crosses val="autoZero"/>
        <c:auto val="1"/>
        <c:lblAlgn val="ctr"/>
        <c:lblOffset val="100"/>
        <c:noMultiLvlLbl val="1"/>
      </c:catAx>
      <c:valAx>
        <c:axId val="2074301927"/>
        <c:scaling>
          <c:orientation val="minMax"/>
          <c:max val="2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sz="800" b="0" i="1">
                    <a:solidFill>
                      <a:srgbClr val="000000"/>
                    </a:solidFill>
                    <a:latin typeface="serif"/>
                  </a:defRPr>
                </a:pPr>
                <a:r>
                  <a:rPr lang="id-ID" sz="800" b="0" i="1">
                    <a:solidFill>
                      <a:srgbClr val="000000"/>
                    </a:solidFill>
                    <a:latin typeface="serif"/>
                  </a:rPr>
                  <a:t>Total Respondents</a:t>
                </a:r>
              </a:p>
            </c:rich>
          </c:tx>
          <c:overlay val="0"/>
        </c:title>
        <c:numFmt formatCode="General" sourceLinked="1"/>
        <c:majorTickMark val="none"/>
        <c:minorTickMark val="none"/>
        <c:tickLblPos val="nextTo"/>
        <c:spPr>
          <a:ln/>
        </c:spPr>
        <c:txPr>
          <a:bodyPr/>
          <a:lstStyle/>
          <a:p>
            <a:pPr lvl="0">
              <a:defRPr sz="1000" b="0">
                <a:solidFill>
                  <a:srgbClr val="000000"/>
                </a:solidFill>
                <a:latin typeface="serif"/>
              </a:defRPr>
            </a:pPr>
            <a:endParaRPr lang="id-ID"/>
          </a:p>
        </c:txPr>
        <c:crossAx val="1992747363"/>
        <c:crosses val="max"/>
        <c:crossBetween val="between"/>
      </c:valAx>
    </c:plotArea>
    <c:legend>
      <c:legendPos val="r"/>
      <c:overlay val="0"/>
      <c:txPr>
        <a:bodyPr/>
        <a:lstStyle/>
        <a:p>
          <a:pPr lvl="0">
            <a:defRPr b="0">
              <a:solidFill>
                <a:srgbClr val="1A1A1A"/>
              </a:solidFill>
              <a:latin typeface="serif"/>
            </a:defRPr>
          </a:pPr>
          <a:endParaRPr lang="id-ID"/>
        </a:p>
      </c:txPr>
    </c:legend>
    <c:plotVisOnly val="1"/>
    <c:dispBlanksAs val="zero"/>
    <c:showDLblsOverMax val="1"/>
  </c:chart>
  <c:spPr>
    <a:solidFill>
      <a:srgbClr val="FFFFFF">
        <a:alpha val="0"/>
      </a:srgbClr>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200" b="1" i="1">
                <a:solidFill>
                  <a:srgbClr val="000000"/>
                </a:solidFill>
                <a:latin typeface="serif"/>
              </a:defRPr>
            </a:pPr>
            <a:r>
              <a:rPr sz="1200" b="1" i="1">
                <a:solidFill>
                  <a:srgbClr val="000000"/>
                </a:solidFill>
                <a:latin typeface="serif"/>
              </a:rPr>
              <a:t>Chat Page Satisfaction</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1"/>
        <c:ser>
          <c:idx val="0"/>
          <c:order val="0"/>
          <c:spPr>
            <a:solidFill>
              <a:srgbClr val="3D85C6"/>
            </a:solidFill>
            <a:ln cmpd="sng">
              <a:solidFill>
                <a:srgbClr val="000000"/>
              </a:solidFill>
            </a:ln>
          </c:spPr>
          <c:invertIfNegative val="1"/>
          <c:cat>
            <c:strRef>
              <c:f>Satisfaction!$B$26:$B$30</c:f>
              <c:strCache>
                <c:ptCount val="5"/>
                <c:pt idx="0">
                  <c:v>Sangat Tidak Puas</c:v>
                </c:pt>
                <c:pt idx="1">
                  <c:v>Tidak Puas</c:v>
                </c:pt>
                <c:pt idx="2">
                  <c:v>Netral</c:v>
                </c:pt>
                <c:pt idx="3">
                  <c:v>Puas</c:v>
                </c:pt>
                <c:pt idx="4">
                  <c:v>Sangat Puas</c:v>
                </c:pt>
              </c:strCache>
            </c:strRef>
          </c:cat>
          <c:val>
            <c:numRef>
              <c:f>Satisfaction!$H$26:$H$30</c:f>
              <c:numCache>
                <c:formatCode>General</c:formatCode>
                <c:ptCount val="5"/>
                <c:pt idx="0">
                  <c:v>0</c:v>
                </c:pt>
                <c:pt idx="1">
                  <c:v>0</c:v>
                </c:pt>
                <c:pt idx="2">
                  <c:v>3</c:v>
                </c:pt>
                <c:pt idx="3">
                  <c:v>10</c:v>
                </c:pt>
                <c:pt idx="4">
                  <c:v>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857-4CD1-B5E2-AFC7D8294DCA}"/>
            </c:ext>
          </c:extLst>
        </c:ser>
        <c:dLbls>
          <c:showLegendKey val="0"/>
          <c:showVal val="0"/>
          <c:showCatName val="0"/>
          <c:showSerName val="0"/>
          <c:showPercent val="0"/>
          <c:showBubbleSize val="0"/>
        </c:dLbls>
        <c:gapWidth val="150"/>
        <c:shape val="box"/>
        <c:axId val="43598202"/>
        <c:axId val="1447757274"/>
        <c:axId val="0"/>
      </c:bar3DChart>
      <c:catAx>
        <c:axId val="43598202"/>
        <c:scaling>
          <c:orientation val="maxMin"/>
        </c:scaling>
        <c:delete val="0"/>
        <c:axPos val="l"/>
        <c:title>
          <c:tx>
            <c:rich>
              <a:bodyPr/>
              <a:lstStyle/>
              <a:p>
                <a:pPr lvl="0">
                  <a:defRPr b="0">
                    <a:solidFill>
                      <a:srgbClr val="000000"/>
                    </a:solidFill>
                    <a:latin typeface="serif"/>
                  </a:defRPr>
                </a:pPr>
                <a:endParaRPr/>
              </a:p>
            </c:rich>
          </c:tx>
          <c:overlay val="0"/>
        </c:title>
        <c:numFmt formatCode="General" sourceLinked="1"/>
        <c:majorTickMark val="none"/>
        <c:minorTickMark val="none"/>
        <c:tickLblPos val="nextTo"/>
        <c:txPr>
          <a:bodyPr/>
          <a:lstStyle/>
          <a:p>
            <a:pPr lvl="0">
              <a:defRPr sz="1000" b="0">
                <a:solidFill>
                  <a:srgbClr val="000000"/>
                </a:solidFill>
                <a:latin typeface="serif"/>
              </a:defRPr>
            </a:pPr>
            <a:endParaRPr lang="id-ID"/>
          </a:p>
        </c:txPr>
        <c:crossAx val="1447757274"/>
        <c:crosses val="autoZero"/>
        <c:auto val="1"/>
        <c:lblAlgn val="ctr"/>
        <c:lblOffset val="100"/>
        <c:noMultiLvlLbl val="1"/>
      </c:catAx>
      <c:valAx>
        <c:axId val="1447757274"/>
        <c:scaling>
          <c:orientation val="minMax"/>
          <c:max val="2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sz="800" b="0" i="1">
                    <a:solidFill>
                      <a:srgbClr val="000000"/>
                    </a:solidFill>
                    <a:latin typeface="serif"/>
                  </a:defRPr>
                </a:pPr>
                <a:r>
                  <a:rPr sz="800" b="0" i="1">
                    <a:solidFill>
                      <a:srgbClr val="000000"/>
                    </a:solidFill>
                    <a:latin typeface="serif"/>
                  </a:rPr>
                  <a:t>Total Respondents</a:t>
                </a:r>
              </a:p>
            </c:rich>
          </c:tx>
          <c:overlay val="0"/>
        </c:title>
        <c:numFmt formatCode="General" sourceLinked="1"/>
        <c:majorTickMark val="none"/>
        <c:minorTickMark val="none"/>
        <c:tickLblPos val="nextTo"/>
        <c:spPr>
          <a:ln/>
        </c:spPr>
        <c:txPr>
          <a:bodyPr/>
          <a:lstStyle/>
          <a:p>
            <a:pPr lvl="0">
              <a:defRPr sz="1000" b="0">
                <a:solidFill>
                  <a:srgbClr val="000000"/>
                </a:solidFill>
                <a:latin typeface="serif"/>
              </a:defRPr>
            </a:pPr>
            <a:endParaRPr lang="id-ID"/>
          </a:p>
        </c:txPr>
        <c:crossAx val="43598202"/>
        <c:crosses val="max"/>
        <c:crossBetween val="between"/>
      </c:valAx>
    </c:plotArea>
    <c:legend>
      <c:legendPos val="r"/>
      <c:overlay val="0"/>
      <c:txPr>
        <a:bodyPr/>
        <a:lstStyle/>
        <a:p>
          <a:pPr lvl="0">
            <a:defRPr b="0">
              <a:solidFill>
                <a:srgbClr val="1A1A1A"/>
              </a:solidFill>
              <a:latin typeface="serif"/>
            </a:defRPr>
          </a:pPr>
          <a:endParaRPr lang="id-ID"/>
        </a:p>
      </c:txPr>
    </c:legend>
    <c:plotVisOnly val="1"/>
    <c:dispBlanksAs val="zero"/>
    <c:showDLblsOverMax val="1"/>
  </c:chart>
  <c:spPr>
    <a:solidFill>
      <a:srgbClr val="FFFFFF">
        <a:alpha val="0"/>
      </a:srgbClr>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200" b="1" i="1">
                <a:solidFill>
                  <a:srgbClr val="000000"/>
                </a:solidFill>
                <a:latin typeface="serif"/>
              </a:defRPr>
            </a:pPr>
            <a:r>
              <a:rPr sz="1200" b="1" i="1">
                <a:solidFill>
                  <a:srgbClr val="000000"/>
                </a:solidFill>
                <a:latin typeface="serif"/>
              </a:rPr>
              <a:t>Statement Letter Satisfaction</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1"/>
        <c:ser>
          <c:idx val="0"/>
          <c:order val="0"/>
          <c:spPr>
            <a:solidFill>
              <a:srgbClr val="3D85C6"/>
            </a:solidFill>
            <a:ln cmpd="sng">
              <a:solidFill>
                <a:srgbClr val="000000"/>
              </a:solidFill>
            </a:ln>
          </c:spPr>
          <c:invertIfNegative val="1"/>
          <c:cat>
            <c:strRef>
              <c:f>Satisfaction!$B$26:$B$30</c:f>
              <c:strCache>
                <c:ptCount val="5"/>
                <c:pt idx="0">
                  <c:v>Sangat Tidak Puas</c:v>
                </c:pt>
                <c:pt idx="1">
                  <c:v>Tidak Puas</c:v>
                </c:pt>
                <c:pt idx="2">
                  <c:v>Netral</c:v>
                </c:pt>
                <c:pt idx="3">
                  <c:v>Puas</c:v>
                </c:pt>
                <c:pt idx="4">
                  <c:v>Sangat Puas</c:v>
                </c:pt>
              </c:strCache>
            </c:strRef>
          </c:cat>
          <c:val>
            <c:numRef>
              <c:f>Satisfaction!$I$26:$I$30</c:f>
              <c:numCache>
                <c:formatCode>General</c:formatCode>
                <c:ptCount val="5"/>
                <c:pt idx="0">
                  <c:v>0</c:v>
                </c:pt>
                <c:pt idx="1">
                  <c:v>0</c:v>
                </c:pt>
                <c:pt idx="2">
                  <c:v>0</c:v>
                </c:pt>
                <c:pt idx="3">
                  <c:v>5</c:v>
                </c:pt>
                <c:pt idx="4">
                  <c:v>15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16B-4587-823A-66C3C2C1C734}"/>
            </c:ext>
          </c:extLst>
        </c:ser>
        <c:dLbls>
          <c:showLegendKey val="0"/>
          <c:showVal val="0"/>
          <c:showCatName val="0"/>
          <c:showSerName val="0"/>
          <c:showPercent val="0"/>
          <c:showBubbleSize val="0"/>
        </c:dLbls>
        <c:gapWidth val="150"/>
        <c:shape val="box"/>
        <c:axId val="267759145"/>
        <c:axId val="1908243357"/>
        <c:axId val="0"/>
      </c:bar3DChart>
      <c:catAx>
        <c:axId val="267759145"/>
        <c:scaling>
          <c:orientation val="maxMin"/>
        </c:scaling>
        <c:delete val="0"/>
        <c:axPos val="l"/>
        <c:title>
          <c:tx>
            <c:rich>
              <a:bodyPr/>
              <a:lstStyle/>
              <a:p>
                <a:pPr lvl="0">
                  <a:defRPr b="0">
                    <a:solidFill>
                      <a:srgbClr val="000000"/>
                    </a:solidFill>
                    <a:latin typeface="serif"/>
                  </a:defRPr>
                </a:pPr>
                <a:endParaRPr/>
              </a:p>
            </c:rich>
          </c:tx>
          <c:overlay val="0"/>
        </c:title>
        <c:numFmt formatCode="General" sourceLinked="1"/>
        <c:majorTickMark val="none"/>
        <c:minorTickMark val="none"/>
        <c:tickLblPos val="nextTo"/>
        <c:txPr>
          <a:bodyPr/>
          <a:lstStyle/>
          <a:p>
            <a:pPr lvl="0">
              <a:defRPr sz="1000" b="0">
                <a:solidFill>
                  <a:srgbClr val="000000"/>
                </a:solidFill>
                <a:latin typeface="serif"/>
              </a:defRPr>
            </a:pPr>
            <a:endParaRPr lang="id-ID"/>
          </a:p>
        </c:txPr>
        <c:crossAx val="1908243357"/>
        <c:crosses val="autoZero"/>
        <c:auto val="1"/>
        <c:lblAlgn val="ctr"/>
        <c:lblOffset val="100"/>
        <c:noMultiLvlLbl val="1"/>
      </c:catAx>
      <c:valAx>
        <c:axId val="1908243357"/>
        <c:scaling>
          <c:orientation val="minMax"/>
          <c:max val="2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sz="800" b="0" i="1">
                    <a:solidFill>
                      <a:srgbClr val="000000"/>
                    </a:solidFill>
                    <a:latin typeface="serif"/>
                  </a:defRPr>
                </a:pPr>
                <a:r>
                  <a:rPr sz="800" b="0" i="1">
                    <a:solidFill>
                      <a:srgbClr val="000000"/>
                    </a:solidFill>
                    <a:latin typeface="serif"/>
                  </a:rPr>
                  <a:t>Total Respondents</a:t>
                </a:r>
              </a:p>
            </c:rich>
          </c:tx>
          <c:overlay val="0"/>
        </c:title>
        <c:numFmt formatCode="General" sourceLinked="1"/>
        <c:majorTickMark val="none"/>
        <c:minorTickMark val="none"/>
        <c:tickLblPos val="nextTo"/>
        <c:spPr>
          <a:ln/>
        </c:spPr>
        <c:txPr>
          <a:bodyPr/>
          <a:lstStyle/>
          <a:p>
            <a:pPr lvl="0">
              <a:defRPr sz="1000" b="0">
                <a:solidFill>
                  <a:srgbClr val="000000"/>
                </a:solidFill>
                <a:latin typeface="serif"/>
              </a:defRPr>
            </a:pPr>
            <a:endParaRPr lang="id-ID"/>
          </a:p>
        </c:txPr>
        <c:crossAx val="267759145"/>
        <c:crosses val="max"/>
        <c:crossBetween val="between"/>
      </c:valAx>
    </c:plotArea>
    <c:legend>
      <c:legendPos val="r"/>
      <c:overlay val="0"/>
      <c:txPr>
        <a:bodyPr/>
        <a:lstStyle/>
        <a:p>
          <a:pPr lvl="0">
            <a:defRPr b="0">
              <a:solidFill>
                <a:srgbClr val="1A1A1A"/>
              </a:solidFill>
              <a:latin typeface="serif"/>
            </a:defRPr>
          </a:pPr>
          <a:endParaRPr lang="id-ID"/>
        </a:p>
      </c:txPr>
    </c:legend>
    <c:plotVisOnly val="1"/>
    <c:dispBlanksAs val="zero"/>
    <c:showDLblsOverMax val="1"/>
  </c:chart>
  <c:spPr>
    <a:solidFill>
      <a:srgbClr val="FFFFFF">
        <a:alpha val="0"/>
      </a:srgbClr>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200" b="1" i="1">
                <a:solidFill>
                  <a:srgbClr val="000000"/>
                </a:solidFill>
                <a:latin typeface="serif"/>
              </a:defRPr>
            </a:pPr>
            <a:r>
              <a:rPr sz="1200" b="1" i="1">
                <a:solidFill>
                  <a:srgbClr val="000000"/>
                </a:solidFill>
                <a:latin typeface="serif"/>
              </a:rPr>
              <a:t>Adoption Success Status Satisfaction</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1"/>
        <c:ser>
          <c:idx val="0"/>
          <c:order val="0"/>
          <c:spPr>
            <a:solidFill>
              <a:srgbClr val="3D85C6"/>
            </a:solidFill>
            <a:ln cmpd="sng">
              <a:solidFill>
                <a:srgbClr val="000000"/>
              </a:solidFill>
            </a:ln>
          </c:spPr>
          <c:invertIfNegative val="1"/>
          <c:cat>
            <c:strRef>
              <c:f>Satisfaction!$B$26:$B$30</c:f>
              <c:strCache>
                <c:ptCount val="5"/>
                <c:pt idx="0">
                  <c:v>Sangat Tidak Puas</c:v>
                </c:pt>
                <c:pt idx="1">
                  <c:v>Tidak Puas</c:v>
                </c:pt>
                <c:pt idx="2">
                  <c:v>Netral</c:v>
                </c:pt>
                <c:pt idx="3">
                  <c:v>Puas</c:v>
                </c:pt>
                <c:pt idx="4">
                  <c:v>Sangat Puas</c:v>
                </c:pt>
              </c:strCache>
            </c:strRef>
          </c:cat>
          <c:val>
            <c:numRef>
              <c:f>Satisfaction!$J$26:$J$30</c:f>
              <c:numCache>
                <c:formatCode>General</c:formatCode>
                <c:ptCount val="5"/>
                <c:pt idx="0">
                  <c:v>0</c:v>
                </c:pt>
                <c:pt idx="1">
                  <c:v>0</c:v>
                </c:pt>
                <c:pt idx="2">
                  <c:v>0</c:v>
                </c:pt>
                <c:pt idx="3">
                  <c:v>6</c:v>
                </c:pt>
                <c:pt idx="4">
                  <c:v>14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5BA-4800-92A1-9E9A49A41563}"/>
            </c:ext>
          </c:extLst>
        </c:ser>
        <c:dLbls>
          <c:showLegendKey val="0"/>
          <c:showVal val="0"/>
          <c:showCatName val="0"/>
          <c:showSerName val="0"/>
          <c:showPercent val="0"/>
          <c:showBubbleSize val="0"/>
        </c:dLbls>
        <c:gapWidth val="150"/>
        <c:shape val="box"/>
        <c:axId val="966667431"/>
        <c:axId val="1758016822"/>
        <c:axId val="0"/>
      </c:bar3DChart>
      <c:catAx>
        <c:axId val="966667431"/>
        <c:scaling>
          <c:orientation val="maxMin"/>
        </c:scaling>
        <c:delete val="0"/>
        <c:axPos val="l"/>
        <c:title>
          <c:tx>
            <c:rich>
              <a:bodyPr/>
              <a:lstStyle/>
              <a:p>
                <a:pPr lvl="0">
                  <a:defRPr b="0">
                    <a:solidFill>
                      <a:srgbClr val="000000"/>
                    </a:solidFill>
                    <a:latin typeface="serif"/>
                  </a:defRPr>
                </a:pPr>
                <a:endParaRPr/>
              </a:p>
            </c:rich>
          </c:tx>
          <c:overlay val="0"/>
        </c:title>
        <c:numFmt formatCode="General" sourceLinked="1"/>
        <c:majorTickMark val="none"/>
        <c:minorTickMark val="none"/>
        <c:tickLblPos val="nextTo"/>
        <c:txPr>
          <a:bodyPr/>
          <a:lstStyle/>
          <a:p>
            <a:pPr lvl="0">
              <a:defRPr sz="1000" b="0">
                <a:solidFill>
                  <a:srgbClr val="000000"/>
                </a:solidFill>
                <a:latin typeface="serif"/>
              </a:defRPr>
            </a:pPr>
            <a:endParaRPr lang="id-ID"/>
          </a:p>
        </c:txPr>
        <c:crossAx val="1758016822"/>
        <c:crosses val="autoZero"/>
        <c:auto val="1"/>
        <c:lblAlgn val="ctr"/>
        <c:lblOffset val="100"/>
        <c:noMultiLvlLbl val="1"/>
      </c:catAx>
      <c:valAx>
        <c:axId val="1758016822"/>
        <c:scaling>
          <c:orientation val="minMax"/>
          <c:max val="2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sz="800" b="0" i="1">
                    <a:solidFill>
                      <a:srgbClr val="000000"/>
                    </a:solidFill>
                    <a:latin typeface="serif"/>
                  </a:defRPr>
                </a:pPr>
                <a:r>
                  <a:rPr sz="800" b="0" i="1">
                    <a:solidFill>
                      <a:srgbClr val="000000"/>
                    </a:solidFill>
                    <a:latin typeface="serif"/>
                  </a:rPr>
                  <a:t>Total Respondents</a:t>
                </a:r>
              </a:p>
            </c:rich>
          </c:tx>
          <c:overlay val="0"/>
        </c:title>
        <c:numFmt formatCode="General" sourceLinked="1"/>
        <c:majorTickMark val="none"/>
        <c:minorTickMark val="none"/>
        <c:tickLblPos val="nextTo"/>
        <c:spPr>
          <a:ln/>
        </c:spPr>
        <c:txPr>
          <a:bodyPr/>
          <a:lstStyle/>
          <a:p>
            <a:pPr lvl="0">
              <a:defRPr sz="1000" b="0">
                <a:solidFill>
                  <a:srgbClr val="000000"/>
                </a:solidFill>
                <a:latin typeface="serif"/>
              </a:defRPr>
            </a:pPr>
            <a:endParaRPr lang="id-ID"/>
          </a:p>
        </c:txPr>
        <c:crossAx val="966667431"/>
        <c:crosses val="max"/>
        <c:crossBetween val="between"/>
      </c:valAx>
    </c:plotArea>
    <c:legend>
      <c:legendPos val="r"/>
      <c:overlay val="0"/>
      <c:txPr>
        <a:bodyPr/>
        <a:lstStyle/>
        <a:p>
          <a:pPr lvl="0">
            <a:defRPr b="0">
              <a:solidFill>
                <a:srgbClr val="1A1A1A"/>
              </a:solidFill>
              <a:latin typeface="serif"/>
            </a:defRPr>
          </a:pPr>
          <a:endParaRPr lang="id-ID"/>
        </a:p>
      </c:txPr>
    </c:legend>
    <c:plotVisOnly val="1"/>
    <c:dispBlanksAs val="zero"/>
    <c:showDLblsOverMax val="1"/>
  </c:chart>
  <c:spPr>
    <a:solidFill>
      <a:srgbClr val="FFFFFF">
        <a:alpha val="0"/>
      </a:srgbClr>
    </a:soli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200" b="1" i="1">
                <a:solidFill>
                  <a:srgbClr val="000000"/>
                </a:solidFill>
                <a:latin typeface="serif"/>
              </a:defRPr>
            </a:pPr>
            <a:r>
              <a:rPr sz="1200" b="1" i="1">
                <a:solidFill>
                  <a:srgbClr val="000000"/>
                </a:solidFill>
                <a:latin typeface="serif"/>
              </a:rPr>
              <a:t>Adoption Features Satisfaction</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1"/>
        <c:ser>
          <c:idx val="0"/>
          <c:order val="0"/>
          <c:spPr>
            <a:solidFill>
              <a:srgbClr val="3D85C6"/>
            </a:solidFill>
            <a:ln cmpd="sng">
              <a:solidFill>
                <a:srgbClr val="000000"/>
              </a:solidFill>
            </a:ln>
          </c:spPr>
          <c:invertIfNegative val="1"/>
          <c:cat>
            <c:strRef>
              <c:f>Satisfaction!$B$26:$B$30</c:f>
              <c:strCache>
                <c:ptCount val="5"/>
                <c:pt idx="0">
                  <c:v>Sangat Tidak Puas</c:v>
                </c:pt>
                <c:pt idx="1">
                  <c:v>Tidak Puas</c:v>
                </c:pt>
                <c:pt idx="2">
                  <c:v>Netral</c:v>
                </c:pt>
                <c:pt idx="3">
                  <c:v>Puas</c:v>
                </c:pt>
                <c:pt idx="4">
                  <c:v>Sangat Puas</c:v>
                </c:pt>
              </c:strCache>
            </c:strRef>
          </c:cat>
          <c:val>
            <c:numRef>
              <c:f>Satisfaction!$K$26:$K$30</c:f>
              <c:numCache>
                <c:formatCode>General</c:formatCode>
                <c:ptCount val="5"/>
                <c:pt idx="0">
                  <c:v>0</c:v>
                </c:pt>
                <c:pt idx="1">
                  <c:v>0</c:v>
                </c:pt>
                <c:pt idx="2">
                  <c:v>1</c:v>
                </c:pt>
                <c:pt idx="3">
                  <c:v>8</c:v>
                </c:pt>
                <c:pt idx="4">
                  <c:v>11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491-41EA-B1BB-03B80D17FEFA}"/>
            </c:ext>
          </c:extLst>
        </c:ser>
        <c:dLbls>
          <c:showLegendKey val="0"/>
          <c:showVal val="0"/>
          <c:showCatName val="0"/>
          <c:showSerName val="0"/>
          <c:showPercent val="0"/>
          <c:showBubbleSize val="0"/>
        </c:dLbls>
        <c:gapWidth val="150"/>
        <c:shape val="box"/>
        <c:axId val="2141206138"/>
        <c:axId val="1410927769"/>
        <c:axId val="0"/>
      </c:bar3DChart>
      <c:catAx>
        <c:axId val="2141206138"/>
        <c:scaling>
          <c:orientation val="maxMin"/>
        </c:scaling>
        <c:delete val="0"/>
        <c:axPos val="l"/>
        <c:title>
          <c:tx>
            <c:rich>
              <a:bodyPr/>
              <a:lstStyle/>
              <a:p>
                <a:pPr lvl="0">
                  <a:defRPr b="0">
                    <a:solidFill>
                      <a:srgbClr val="000000"/>
                    </a:solidFill>
                    <a:latin typeface="serif"/>
                  </a:defRPr>
                </a:pPr>
                <a:endParaRPr/>
              </a:p>
            </c:rich>
          </c:tx>
          <c:overlay val="0"/>
        </c:title>
        <c:numFmt formatCode="General" sourceLinked="1"/>
        <c:majorTickMark val="none"/>
        <c:minorTickMark val="none"/>
        <c:tickLblPos val="nextTo"/>
        <c:txPr>
          <a:bodyPr/>
          <a:lstStyle/>
          <a:p>
            <a:pPr lvl="0">
              <a:defRPr sz="1000" b="0">
                <a:solidFill>
                  <a:srgbClr val="000000"/>
                </a:solidFill>
                <a:latin typeface="serif"/>
              </a:defRPr>
            </a:pPr>
            <a:endParaRPr lang="id-ID"/>
          </a:p>
        </c:txPr>
        <c:crossAx val="1410927769"/>
        <c:crosses val="autoZero"/>
        <c:auto val="1"/>
        <c:lblAlgn val="ctr"/>
        <c:lblOffset val="100"/>
        <c:noMultiLvlLbl val="1"/>
      </c:catAx>
      <c:valAx>
        <c:axId val="1410927769"/>
        <c:scaling>
          <c:orientation val="minMax"/>
          <c:max val="2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sz="800" b="0" i="1">
                    <a:solidFill>
                      <a:srgbClr val="000000"/>
                    </a:solidFill>
                    <a:latin typeface="serif"/>
                  </a:defRPr>
                </a:pPr>
                <a:r>
                  <a:rPr sz="800" b="0" i="1">
                    <a:solidFill>
                      <a:srgbClr val="000000"/>
                    </a:solidFill>
                    <a:latin typeface="serif"/>
                  </a:rPr>
                  <a:t>Total Respondents</a:t>
                </a:r>
              </a:p>
            </c:rich>
          </c:tx>
          <c:overlay val="0"/>
        </c:title>
        <c:numFmt formatCode="General" sourceLinked="1"/>
        <c:majorTickMark val="none"/>
        <c:minorTickMark val="none"/>
        <c:tickLblPos val="nextTo"/>
        <c:spPr>
          <a:ln/>
        </c:spPr>
        <c:txPr>
          <a:bodyPr/>
          <a:lstStyle/>
          <a:p>
            <a:pPr lvl="0">
              <a:defRPr sz="1000" b="0">
                <a:solidFill>
                  <a:srgbClr val="000000"/>
                </a:solidFill>
                <a:latin typeface="serif"/>
              </a:defRPr>
            </a:pPr>
            <a:endParaRPr lang="id-ID"/>
          </a:p>
        </c:txPr>
        <c:crossAx val="2141206138"/>
        <c:crosses val="max"/>
        <c:crossBetween val="between"/>
      </c:valAx>
    </c:plotArea>
    <c:legend>
      <c:legendPos val="r"/>
      <c:overlay val="0"/>
      <c:txPr>
        <a:bodyPr/>
        <a:lstStyle/>
        <a:p>
          <a:pPr lvl="0">
            <a:defRPr b="0">
              <a:solidFill>
                <a:srgbClr val="1A1A1A"/>
              </a:solidFill>
              <a:latin typeface="serif"/>
            </a:defRPr>
          </a:pPr>
          <a:endParaRPr lang="id-ID"/>
        </a:p>
      </c:txPr>
    </c:legend>
    <c:plotVisOnly val="1"/>
    <c:dispBlanksAs val="zero"/>
    <c:showDLblsOverMax val="1"/>
  </c:chart>
  <c:spPr>
    <a:solidFill>
      <a:srgbClr val="FFFFFF">
        <a:alpha val="0"/>
      </a:srgbClr>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stacked"/>
        <c:varyColors val="1"/>
        <c:ser>
          <c:idx val="0"/>
          <c:order val="0"/>
          <c:tx>
            <c:strRef>
              <c:f>'Open-Ended Question'!$B$69</c:f>
              <c:strCache>
                <c:ptCount val="1"/>
                <c:pt idx="0">
                  <c:v>Total</c:v>
                </c:pt>
              </c:strCache>
            </c:strRef>
          </c:tx>
          <c:spPr>
            <a:solidFill>
              <a:schemeClr val="accent1"/>
            </a:solidFill>
            <a:ln cmpd="sng">
              <a:solidFill>
                <a:srgbClr val="000000"/>
              </a:solidFill>
            </a:ln>
          </c:spPr>
          <c:invertIfNegative val="1"/>
          <c:cat>
            <c:strRef>
              <c:f>'Open-Ended Question'!$C$70:$C$72</c:f>
              <c:strCache>
                <c:ptCount val="3"/>
                <c:pt idx="0">
                  <c:v>Easy to use.</c:v>
                </c:pt>
                <c:pt idx="1">
                  <c:v>The flow is clear.</c:v>
                </c:pt>
                <c:pt idx="2">
                  <c:v>Trustworthy.</c:v>
                </c:pt>
              </c:strCache>
            </c:strRef>
          </c:cat>
          <c:val>
            <c:numRef>
              <c:f>'Open-Ended Question'!$B$70:$B$72</c:f>
              <c:numCache>
                <c:formatCode>General</c:formatCode>
                <c:ptCount val="3"/>
                <c:pt idx="0">
                  <c:v>7</c:v>
                </c:pt>
                <c:pt idx="1">
                  <c:v>4</c:v>
                </c:pt>
                <c:pt idx="2">
                  <c:v>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CEC-4591-BAA4-3DE8BE94E7FA}"/>
            </c:ext>
          </c:extLst>
        </c:ser>
        <c:dLbls>
          <c:showLegendKey val="0"/>
          <c:showVal val="0"/>
          <c:showCatName val="0"/>
          <c:showSerName val="0"/>
          <c:showPercent val="0"/>
          <c:showBubbleSize val="0"/>
        </c:dLbls>
        <c:gapWidth val="150"/>
        <c:overlap val="100"/>
        <c:axId val="1818118223"/>
        <c:axId val="195360539"/>
      </c:barChart>
      <c:catAx>
        <c:axId val="1818118223"/>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0" i="0">
                <a:solidFill>
                  <a:srgbClr val="000000"/>
                </a:solidFill>
                <a:latin typeface="Georgia"/>
              </a:defRPr>
            </a:pPr>
            <a:endParaRPr lang="id-ID"/>
          </a:p>
        </c:txPr>
        <c:crossAx val="195360539"/>
        <c:crosses val="autoZero"/>
        <c:auto val="1"/>
        <c:lblAlgn val="ctr"/>
        <c:lblOffset val="100"/>
        <c:noMultiLvlLbl val="1"/>
      </c:catAx>
      <c:valAx>
        <c:axId val="195360539"/>
        <c:scaling>
          <c:orientation val="minMax"/>
          <c:max val="7"/>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1200" b="0" i="0">
                <a:solidFill>
                  <a:srgbClr val="000000"/>
                </a:solidFill>
                <a:latin typeface="Georgia"/>
              </a:defRPr>
            </a:pPr>
            <a:endParaRPr lang="id-ID"/>
          </a:p>
        </c:txPr>
        <c:crossAx val="1818118223"/>
        <c:crosses val="max"/>
        <c:crossBetween val="between"/>
      </c:valAx>
    </c:plotArea>
    <c:legend>
      <c:legendPos val="r"/>
      <c:overlay val="0"/>
      <c:txPr>
        <a:bodyPr/>
        <a:lstStyle/>
        <a:p>
          <a:pPr lvl="0">
            <a:defRPr b="0" i="0">
              <a:solidFill>
                <a:srgbClr val="1A1A1A"/>
              </a:solidFill>
              <a:latin typeface="Georgia"/>
            </a:defRPr>
          </a:pPr>
          <a:endParaRPr lang="id-ID"/>
        </a:p>
      </c:txPr>
    </c:legend>
    <c:plotVisOnly val="1"/>
    <c:dispBlanksAs val="zero"/>
    <c:showDLblsOverMax val="1"/>
  </c:chart>
  <c:spPr>
    <a:solidFill>
      <a:srgbClr val="FFFFFF">
        <a:alpha val="0"/>
      </a:srgbClr>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stacked"/>
        <c:varyColors val="1"/>
        <c:ser>
          <c:idx val="0"/>
          <c:order val="0"/>
          <c:tx>
            <c:strRef>
              <c:f>'Open-Ended Question'!$B$74</c:f>
              <c:strCache>
                <c:ptCount val="1"/>
                <c:pt idx="0">
                  <c:v>Total</c:v>
                </c:pt>
              </c:strCache>
            </c:strRef>
          </c:tx>
          <c:spPr>
            <a:solidFill>
              <a:schemeClr val="accent1"/>
            </a:solidFill>
            <a:ln cmpd="sng">
              <a:solidFill>
                <a:srgbClr val="000000"/>
              </a:solidFill>
            </a:ln>
          </c:spPr>
          <c:invertIfNegative val="1"/>
          <c:cat>
            <c:strRef>
              <c:f>'Open-Ended Question'!$C$75:$C$77</c:f>
              <c:strCache>
                <c:ptCount val="3"/>
                <c:pt idx="0">
                  <c:v>Add another directions.</c:v>
                </c:pt>
                <c:pt idx="1">
                  <c:v>The button layout still needs to be adjusted.</c:v>
                </c:pt>
                <c:pt idx="2">
                  <c:v>The footer section needs to be made smaller.</c:v>
                </c:pt>
              </c:strCache>
            </c:strRef>
          </c:cat>
          <c:val>
            <c:numRef>
              <c:f>'Open-Ended Question'!$B$75:$B$77</c:f>
              <c:numCache>
                <c:formatCode>General</c:formatCode>
                <c:ptCount val="3"/>
                <c:pt idx="0">
                  <c:v>4</c:v>
                </c:pt>
                <c:pt idx="1">
                  <c:v>3</c:v>
                </c:pt>
                <c:pt idx="2">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DA9-467F-9506-FB952CC530FC}"/>
            </c:ext>
          </c:extLst>
        </c:ser>
        <c:dLbls>
          <c:showLegendKey val="0"/>
          <c:showVal val="0"/>
          <c:showCatName val="0"/>
          <c:showSerName val="0"/>
          <c:showPercent val="0"/>
          <c:showBubbleSize val="0"/>
        </c:dLbls>
        <c:gapWidth val="150"/>
        <c:overlap val="100"/>
        <c:axId val="1173789816"/>
        <c:axId val="1119266746"/>
      </c:barChart>
      <c:catAx>
        <c:axId val="1173789816"/>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0" i="0">
                <a:solidFill>
                  <a:srgbClr val="000000"/>
                </a:solidFill>
                <a:latin typeface="Georgia"/>
              </a:defRPr>
            </a:pPr>
            <a:endParaRPr lang="id-ID"/>
          </a:p>
        </c:txPr>
        <c:crossAx val="1119266746"/>
        <c:crosses val="autoZero"/>
        <c:auto val="1"/>
        <c:lblAlgn val="ctr"/>
        <c:lblOffset val="100"/>
        <c:noMultiLvlLbl val="1"/>
      </c:catAx>
      <c:valAx>
        <c:axId val="1119266746"/>
        <c:scaling>
          <c:orientation val="minMax"/>
          <c:max val="7"/>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1200" b="0" i="0">
                <a:solidFill>
                  <a:srgbClr val="000000"/>
                </a:solidFill>
                <a:latin typeface="Georgia"/>
              </a:defRPr>
            </a:pPr>
            <a:endParaRPr lang="id-ID"/>
          </a:p>
        </c:txPr>
        <c:crossAx val="1173789816"/>
        <c:crosses val="max"/>
        <c:crossBetween val="between"/>
      </c:valAx>
    </c:plotArea>
    <c:legend>
      <c:legendPos val="r"/>
      <c:overlay val="0"/>
      <c:txPr>
        <a:bodyPr/>
        <a:lstStyle/>
        <a:p>
          <a:pPr lvl="0">
            <a:defRPr b="0" i="0">
              <a:solidFill>
                <a:srgbClr val="1A1A1A"/>
              </a:solidFill>
              <a:latin typeface="Georgia"/>
            </a:defRPr>
          </a:pPr>
          <a:endParaRPr lang="id-ID"/>
        </a:p>
      </c:txPr>
    </c:legend>
    <c:plotVisOnly val="1"/>
    <c:dispBlanksAs val="zero"/>
    <c:showDLblsOverMax val="1"/>
  </c:chart>
  <c:spPr>
    <a:solidFill>
      <a:srgbClr val="FFFFFF">
        <a:alpha val="0"/>
      </a:srgbClr>
    </a:solidFill>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200" b="1" i="1">
                <a:solidFill>
                  <a:srgbClr val="000000"/>
                </a:solidFill>
                <a:latin typeface="serif"/>
              </a:defRPr>
            </a:pPr>
            <a:r>
              <a:rPr sz="1200" b="1" i="1">
                <a:solidFill>
                  <a:srgbClr val="000000"/>
                </a:solidFill>
                <a:latin typeface="serif"/>
              </a:rPr>
              <a:t>Positive Feedbacks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bar"/>
        <c:grouping val="clustered"/>
        <c:varyColors val="1"/>
        <c:ser>
          <c:idx val="0"/>
          <c:order val="0"/>
          <c:spPr>
            <a:solidFill>
              <a:srgbClr val="3D85C6"/>
            </a:solidFill>
            <a:ln cmpd="sng">
              <a:solidFill>
                <a:srgbClr val="000000"/>
              </a:solidFill>
            </a:ln>
          </c:spPr>
          <c:invertIfNegative val="1"/>
          <c:cat>
            <c:strRef>
              <c:f>'Open-Ended Question'!$C$38:$C$42</c:f>
              <c:strCache>
                <c:ptCount val="5"/>
                <c:pt idx="0">
                  <c:v>Kombinasi warna dan font yang baik.</c:v>
                </c:pt>
                <c:pt idx="1">
                  <c:v>Desain website yang menarik.</c:v>
                </c:pt>
                <c:pt idx="2">
                  <c:v>Alur penggunaan yang mudah dipahami.</c:v>
                </c:pt>
                <c:pt idx="3">
                  <c:v>Mampu memenuhi kebutuhan pengguna.</c:v>
                </c:pt>
                <c:pt idx="4">
                  <c:v>Memiliki kesan aman dan dapat dipercaya.</c:v>
                </c:pt>
              </c:strCache>
            </c:strRef>
          </c:cat>
          <c:val>
            <c:numRef>
              <c:f>'Open-Ended Question'!$B$38:$B$42</c:f>
              <c:numCache>
                <c:formatCode>General</c:formatCode>
                <c:ptCount val="5"/>
                <c:pt idx="0">
                  <c:v>3</c:v>
                </c:pt>
                <c:pt idx="1">
                  <c:v>7</c:v>
                </c:pt>
                <c:pt idx="2">
                  <c:v>8</c:v>
                </c:pt>
                <c:pt idx="3">
                  <c:v>7</c:v>
                </c:pt>
                <c:pt idx="4">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ABC-48F7-AF31-DEA7EFD4562A}"/>
            </c:ext>
          </c:extLst>
        </c:ser>
        <c:dLbls>
          <c:showLegendKey val="0"/>
          <c:showVal val="0"/>
          <c:showCatName val="0"/>
          <c:showSerName val="0"/>
          <c:showPercent val="0"/>
          <c:showBubbleSize val="0"/>
        </c:dLbls>
        <c:gapWidth val="150"/>
        <c:shape val="box"/>
        <c:axId val="1150830466"/>
        <c:axId val="1915176562"/>
        <c:axId val="0"/>
      </c:bar3DChart>
      <c:catAx>
        <c:axId val="1150830466"/>
        <c:scaling>
          <c:orientation val="maxMin"/>
        </c:scaling>
        <c:delete val="0"/>
        <c:axPos val="l"/>
        <c:title>
          <c:tx>
            <c:rich>
              <a:bodyPr/>
              <a:lstStyle/>
              <a:p>
                <a:pPr lvl="0">
                  <a:defRPr b="0" i="1">
                    <a:solidFill>
                      <a:srgbClr val="000000"/>
                    </a:solidFill>
                    <a:latin typeface="serif"/>
                  </a:defRPr>
                </a:pPr>
                <a:endParaRPr/>
              </a:p>
            </c:rich>
          </c:tx>
          <c:overlay val="0"/>
        </c:title>
        <c:numFmt formatCode="General" sourceLinked="1"/>
        <c:majorTickMark val="none"/>
        <c:minorTickMark val="none"/>
        <c:tickLblPos val="nextTo"/>
        <c:txPr>
          <a:bodyPr/>
          <a:lstStyle/>
          <a:p>
            <a:pPr lvl="0">
              <a:defRPr sz="1000" b="0">
                <a:solidFill>
                  <a:srgbClr val="000000"/>
                </a:solidFill>
                <a:latin typeface="serif"/>
              </a:defRPr>
            </a:pPr>
            <a:endParaRPr lang="id-ID"/>
          </a:p>
        </c:txPr>
        <c:crossAx val="1915176562"/>
        <c:crosses val="autoZero"/>
        <c:auto val="1"/>
        <c:lblAlgn val="ctr"/>
        <c:lblOffset val="100"/>
        <c:noMultiLvlLbl val="1"/>
      </c:catAx>
      <c:valAx>
        <c:axId val="1915176562"/>
        <c:scaling>
          <c:orientation val="minMax"/>
          <c:max val="2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sz="1000" b="0" i="1">
                    <a:solidFill>
                      <a:srgbClr val="000000"/>
                    </a:solidFill>
                    <a:latin typeface="serif"/>
                  </a:defRPr>
                </a:pPr>
                <a:r>
                  <a:rPr sz="1000" b="0" i="1">
                    <a:solidFill>
                      <a:srgbClr val="000000"/>
                    </a:solidFill>
                    <a:latin typeface="serif"/>
                  </a:rPr>
                  <a:t>Total Respondents</a:t>
                </a:r>
              </a:p>
            </c:rich>
          </c:tx>
          <c:overlay val="0"/>
        </c:title>
        <c:numFmt formatCode="General" sourceLinked="1"/>
        <c:majorTickMark val="none"/>
        <c:minorTickMark val="none"/>
        <c:tickLblPos val="nextTo"/>
        <c:spPr>
          <a:ln/>
        </c:spPr>
        <c:txPr>
          <a:bodyPr/>
          <a:lstStyle/>
          <a:p>
            <a:pPr lvl="0">
              <a:defRPr sz="1000" b="0">
                <a:solidFill>
                  <a:srgbClr val="000000"/>
                </a:solidFill>
                <a:latin typeface="serif"/>
              </a:defRPr>
            </a:pPr>
            <a:endParaRPr lang="id-ID"/>
          </a:p>
        </c:txPr>
        <c:crossAx val="1150830466"/>
        <c:crosses val="max"/>
        <c:crossBetween val="between"/>
      </c:valAx>
    </c:plotArea>
    <c:legend>
      <c:legendPos val="r"/>
      <c:overlay val="0"/>
      <c:txPr>
        <a:bodyPr/>
        <a:lstStyle/>
        <a:p>
          <a:pPr lvl="0">
            <a:defRPr b="0">
              <a:solidFill>
                <a:srgbClr val="1A1A1A"/>
              </a:solidFill>
              <a:latin typeface="serif"/>
            </a:defRPr>
          </a:pPr>
          <a:endParaRPr lang="id-ID"/>
        </a:p>
      </c:txPr>
    </c:legend>
    <c:plotVisOnly val="1"/>
    <c:dispBlanksAs val="zero"/>
    <c:showDLblsOverMax val="1"/>
  </c:chart>
  <c:spPr>
    <a:solidFill>
      <a:srgbClr val="FFFFFF">
        <a:alpha val="0"/>
      </a:srgbClr>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200" b="1" i="1">
                <a:solidFill>
                  <a:srgbClr val="000000"/>
                </a:solidFill>
                <a:latin typeface="serif"/>
              </a:defRPr>
            </a:pPr>
            <a:r>
              <a:rPr sz="1200" b="1" i="1">
                <a:solidFill>
                  <a:srgbClr val="000000"/>
                </a:solidFill>
                <a:latin typeface="serif"/>
              </a:rPr>
              <a:t>Critical Feedbacks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bar"/>
        <c:grouping val="clustered"/>
        <c:varyColors val="1"/>
        <c:ser>
          <c:idx val="0"/>
          <c:order val="0"/>
          <c:spPr>
            <a:solidFill>
              <a:srgbClr val="3D85C6"/>
            </a:solidFill>
            <a:ln cmpd="sng">
              <a:solidFill>
                <a:srgbClr val="000000"/>
              </a:solidFill>
            </a:ln>
          </c:spPr>
          <c:invertIfNegative val="1"/>
          <c:cat>
            <c:strRef>
              <c:f>'Open-Ended Question'!$C$55:$C$59</c:f>
              <c:strCache>
                <c:ptCount val="5"/>
                <c:pt idx="0">
                  <c:v>Arahan yang lebih jelas untuk unggah tanda tangan di Surat Pernyataan Adopsi.</c:v>
                </c:pt>
                <c:pt idx="1">
                  <c:v>Tampilan bagian footer web sebaiknya dibuat lebih kecil.</c:v>
                </c:pt>
                <c:pt idx="2">
                  <c:v>Diberikan help text untuk pengguna pada kolom Detail Janji Temu.</c:v>
                </c:pt>
                <c:pt idx="3">
                  <c:v>Adanya button Saya Mengerti di dalam Syarat dan Ketentuan.</c:v>
                </c:pt>
                <c:pt idx="4">
                  <c:v>Detail layout tampilan perlu disesuaikan kembali.</c:v>
                </c:pt>
              </c:strCache>
            </c:strRef>
          </c:cat>
          <c:val>
            <c:numRef>
              <c:f>'Open-Ended Question'!$B$55:$B$59</c:f>
              <c:numCache>
                <c:formatCode>General</c:formatCode>
                <c:ptCount val="5"/>
                <c:pt idx="0">
                  <c:v>2</c:v>
                </c:pt>
                <c:pt idx="1">
                  <c:v>1</c:v>
                </c:pt>
                <c:pt idx="2">
                  <c:v>5</c:v>
                </c:pt>
                <c:pt idx="3">
                  <c:v>3</c:v>
                </c:pt>
                <c:pt idx="4">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019-434D-A7D6-7287B60DD06A}"/>
            </c:ext>
          </c:extLst>
        </c:ser>
        <c:dLbls>
          <c:showLegendKey val="0"/>
          <c:showVal val="0"/>
          <c:showCatName val="0"/>
          <c:showSerName val="0"/>
          <c:showPercent val="0"/>
          <c:showBubbleSize val="0"/>
        </c:dLbls>
        <c:gapWidth val="150"/>
        <c:shape val="box"/>
        <c:axId val="1378929070"/>
        <c:axId val="1498745462"/>
        <c:axId val="0"/>
      </c:bar3DChart>
      <c:catAx>
        <c:axId val="1378929070"/>
        <c:scaling>
          <c:orientation val="maxMin"/>
        </c:scaling>
        <c:delete val="0"/>
        <c:axPos val="l"/>
        <c:title>
          <c:tx>
            <c:rich>
              <a:bodyPr/>
              <a:lstStyle/>
              <a:p>
                <a:pPr lvl="0">
                  <a:defRPr b="0">
                    <a:solidFill>
                      <a:srgbClr val="000000"/>
                    </a:solidFill>
                    <a:latin typeface="serif"/>
                  </a:defRPr>
                </a:pPr>
                <a:endParaRPr/>
              </a:p>
            </c:rich>
          </c:tx>
          <c:overlay val="0"/>
        </c:title>
        <c:numFmt formatCode="General" sourceLinked="1"/>
        <c:majorTickMark val="none"/>
        <c:minorTickMark val="none"/>
        <c:tickLblPos val="nextTo"/>
        <c:txPr>
          <a:bodyPr/>
          <a:lstStyle/>
          <a:p>
            <a:pPr lvl="0">
              <a:defRPr sz="1000" b="0">
                <a:solidFill>
                  <a:srgbClr val="000000"/>
                </a:solidFill>
                <a:latin typeface="serif"/>
              </a:defRPr>
            </a:pPr>
            <a:endParaRPr lang="id-ID"/>
          </a:p>
        </c:txPr>
        <c:crossAx val="1498745462"/>
        <c:crosses val="autoZero"/>
        <c:auto val="1"/>
        <c:lblAlgn val="ctr"/>
        <c:lblOffset val="100"/>
        <c:noMultiLvlLbl val="1"/>
      </c:catAx>
      <c:valAx>
        <c:axId val="1498745462"/>
        <c:scaling>
          <c:orientation val="minMax"/>
          <c:max val="2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sz="1000" b="0" i="1">
                    <a:solidFill>
                      <a:srgbClr val="000000"/>
                    </a:solidFill>
                    <a:latin typeface="serif"/>
                  </a:defRPr>
                </a:pPr>
                <a:r>
                  <a:rPr sz="1000" b="0" i="1">
                    <a:solidFill>
                      <a:srgbClr val="000000"/>
                    </a:solidFill>
                    <a:latin typeface="serif"/>
                  </a:rPr>
                  <a:t>Total Respondents</a:t>
                </a:r>
              </a:p>
            </c:rich>
          </c:tx>
          <c:overlay val="0"/>
        </c:title>
        <c:numFmt formatCode="General" sourceLinked="1"/>
        <c:majorTickMark val="none"/>
        <c:minorTickMark val="none"/>
        <c:tickLblPos val="nextTo"/>
        <c:spPr>
          <a:ln/>
        </c:spPr>
        <c:txPr>
          <a:bodyPr/>
          <a:lstStyle/>
          <a:p>
            <a:pPr lvl="0">
              <a:defRPr sz="1000" b="0">
                <a:solidFill>
                  <a:srgbClr val="000000"/>
                </a:solidFill>
                <a:latin typeface="serif"/>
              </a:defRPr>
            </a:pPr>
            <a:endParaRPr lang="id-ID"/>
          </a:p>
        </c:txPr>
        <c:crossAx val="1378929070"/>
        <c:crosses val="max"/>
        <c:crossBetween val="between"/>
      </c:valAx>
    </c:plotArea>
    <c:legend>
      <c:legendPos val="r"/>
      <c:overlay val="0"/>
      <c:txPr>
        <a:bodyPr/>
        <a:lstStyle/>
        <a:p>
          <a:pPr lvl="0">
            <a:defRPr b="0">
              <a:solidFill>
                <a:srgbClr val="1A1A1A"/>
              </a:solidFill>
              <a:latin typeface="serif"/>
            </a:defRPr>
          </a:pPr>
          <a:endParaRPr lang="id-ID"/>
        </a:p>
      </c:txPr>
    </c:legend>
    <c:plotVisOnly val="1"/>
    <c:dispBlanksAs val="zero"/>
    <c:showDLblsOverMax val="1"/>
  </c:chart>
  <c:spPr>
    <a:solidFill>
      <a:srgbClr val="FFFFFF">
        <a:alpha val="0"/>
      </a:srgbClr>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2.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image" Target="../media/image3.png"/><Relationship Id="rId4" Type="http://schemas.openxmlformats.org/officeDocument/2006/relationships/chart" Target="../charts/chart3.xml"/><Relationship Id="rId9"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oneCellAnchor>
    <xdr:from>
      <xdr:col>1</xdr:col>
      <xdr:colOff>38100</xdr:colOff>
      <xdr:row>25</xdr:row>
      <xdr:rowOff>104775</xdr:rowOff>
    </xdr:from>
    <xdr:ext cx="4600575" cy="1724025"/>
    <xdr:pic>
      <xdr:nvPicPr>
        <xdr:cNvPr id="2" name="image1.jp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295275</xdr:colOff>
      <xdr:row>62</xdr:row>
      <xdr:rowOff>171450</xdr:rowOff>
    </xdr:from>
    <xdr:ext cx="7077075" cy="4105275"/>
    <xdr:graphicFrame macro="">
      <xdr:nvGraphicFramePr>
        <xdr:cNvPr id="1855756933" name="Chart 1" title="Chart">
          <a:extLst>
            <a:ext uri="{FF2B5EF4-FFF2-40B4-BE49-F238E27FC236}">
              <a16:creationId xmlns:a16="http://schemas.microsoft.com/office/drawing/2014/main" id="{00000000-0008-0000-0900-0000859A9C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171450</xdr:colOff>
      <xdr:row>32</xdr:row>
      <xdr:rowOff>66675</xdr:rowOff>
    </xdr:from>
    <xdr:ext cx="3886200" cy="2400300"/>
    <xdr:pic>
      <xdr:nvPicPr>
        <xdr:cNvPr id="202482902" name="Chart2" title="Diagram">
          <a:extLst>
            <a:ext uri="{FF2B5EF4-FFF2-40B4-BE49-F238E27FC236}">
              <a16:creationId xmlns:a16="http://schemas.microsoft.com/office/drawing/2014/main" id="{00000000-0008-0000-0900-0000D6A4110C}"/>
            </a:ext>
            <a:ext uri="GoogleSheetsCustomDataVersion1">
              <go:sheetsCustomData xmlns:go="http://customooxmlschemas.google.com/" xmlns:sle15="http://schemas.microsoft.com/office/drawing/2012/slicer" xmlns:x3Unk="http://schemas.microsoft.com/office/drawing/2010/slicer" xmlns:dgm="http://schemas.openxmlformats.org/drawingml/2006/diagram" xmlns:mc="http://schemas.openxmlformats.org/markup-compatibility/2006" xmlns:cx1="http://schemas.microsoft.com/office/drawing/2015/9/8/chartex" xmlns:cx="http://schemas.microsoft.com/office/drawing/2014/chartex" xmlns:c="http://schemas.openxmlformats.org/drawingml/2006/chart" xmlns:r="http://schemas.openxmlformats.org/officeDocument/2006/relationships" xmlns="" pictureOfChart="1"/>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1657350</xdr:colOff>
      <xdr:row>32</xdr:row>
      <xdr:rowOff>66675</xdr:rowOff>
    </xdr:from>
    <xdr:ext cx="3886200" cy="2400300"/>
    <xdr:graphicFrame macro="">
      <xdr:nvGraphicFramePr>
        <xdr:cNvPr id="952120229" name="Chart 3" title="Diagram">
          <a:extLst>
            <a:ext uri="{FF2B5EF4-FFF2-40B4-BE49-F238E27FC236}">
              <a16:creationId xmlns:a16="http://schemas.microsoft.com/office/drawing/2014/main" id="{00000000-0008-0000-0900-0000A533C0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7</xdr:col>
      <xdr:colOff>781050</xdr:colOff>
      <xdr:row>32</xdr:row>
      <xdr:rowOff>66675</xdr:rowOff>
    </xdr:from>
    <xdr:ext cx="3829050" cy="2400300"/>
    <xdr:graphicFrame macro="">
      <xdr:nvGraphicFramePr>
        <xdr:cNvPr id="309542908" name="Chart 4" title="Diagram">
          <a:extLst>
            <a:ext uri="{FF2B5EF4-FFF2-40B4-BE49-F238E27FC236}">
              <a16:creationId xmlns:a16="http://schemas.microsoft.com/office/drawing/2014/main" id="{00000000-0008-0000-0900-0000FC3F73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10</xdr:col>
      <xdr:colOff>47625</xdr:colOff>
      <xdr:row>32</xdr:row>
      <xdr:rowOff>66675</xdr:rowOff>
    </xdr:from>
    <xdr:ext cx="3829050" cy="2343150"/>
    <xdr:graphicFrame macro="">
      <xdr:nvGraphicFramePr>
        <xdr:cNvPr id="953450753" name="Chart 5" title="Diagram">
          <a:extLst>
            <a:ext uri="{FF2B5EF4-FFF2-40B4-BE49-F238E27FC236}">
              <a16:creationId xmlns:a16="http://schemas.microsoft.com/office/drawing/2014/main" id="{00000000-0008-0000-0900-00000181D4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2</xdr:col>
      <xdr:colOff>171450</xdr:colOff>
      <xdr:row>45</xdr:row>
      <xdr:rowOff>133350</xdr:rowOff>
    </xdr:from>
    <xdr:ext cx="3886200" cy="2400300"/>
    <xdr:graphicFrame macro="">
      <xdr:nvGraphicFramePr>
        <xdr:cNvPr id="1107048461" name="Chart 6" title="Diagram">
          <a:extLst>
            <a:ext uri="{FF2B5EF4-FFF2-40B4-BE49-F238E27FC236}">
              <a16:creationId xmlns:a16="http://schemas.microsoft.com/office/drawing/2014/main" id="{00000000-0008-0000-0900-00000D38FC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4</xdr:col>
      <xdr:colOff>1657350</xdr:colOff>
      <xdr:row>45</xdr:row>
      <xdr:rowOff>133350</xdr:rowOff>
    </xdr:from>
    <xdr:ext cx="3886200" cy="2400300"/>
    <xdr:graphicFrame macro="">
      <xdr:nvGraphicFramePr>
        <xdr:cNvPr id="1351771779" name="Chart 7" title="Diagram">
          <a:extLst>
            <a:ext uri="{FF2B5EF4-FFF2-40B4-BE49-F238E27FC236}">
              <a16:creationId xmlns:a16="http://schemas.microsoft.com/office/drawing/2014/main" id="{00000000-0008-0000-0900-0000836692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7</xdr:col>
      <xdr:colOff>781050</xdr:colOff>
      <xdr:row>45</xdr:row>
      <xdr:rowOff>133350</xdr:rowOff>
    </xdr:from>
    <xdr:ext cx="3829050" cy="2400300"/>
    <xdr:graphicFrame macro="">
      <xdr:nvGraphicFramePr>
        <xdr:cNvPr id="1187536405" name="Chart 8" title="Diagram">
          <a:extLst>
            <a:ext uri="{FF2B5EF4-FFF2-40B4-BE49-F238E27FC236}">
              <a16:creationId xmlns:a16="http://schemas.microsoft.com/office/drawing/2014/main" id="{00000000-0008-0000-0900-0000155EC8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10</xdr:col>
      <xdr:colOff>47625</xdr:colOff>
      <xdr:row>45</xdr:row>
      <xdr:rowOff>133350</xdr:rowOff>
    </xdr:from>
    <xdr:ext cx="3886200" cy="2400300"/>
    <xdr:graphicFrame macro="">
      <xdr:nvGraphicFramePr>
        <xdr:cNvPr id="1415598554" name="Chart 9" title="Diagram">
          <a:extLst>
            <a:ext uri="{FF2B5EF4-FFF2-40B4-BE49-F238E27FC236}">
              <a16:creationId xmlns:a16="http://schemas.microsoft.com/office/drawing/2014/main" id="{00000000-0008-0000-0900-0000DA5160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12</xdr:col>
      <xdr:colOff>342900</xdr:colOff>
      <xdr:row>3</xdr:row>
      <xdr:rowOff>161925</xdr:rowOff>
    </xdr:from>
    <xdr:ext cx="5172075" cy="723900"/>
    <xdr:pic>
      <xdr:nvPicPr>
        <xdr:cNvPr id="2" name="image2.png" title="Gambar">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409575</xdr:colOff>
      <xdr:row>78</xdr:row>
      <xdr:rowOff>114300</xdr:rowOff>
    </xdr:from>
    <xdr:ext cx="4914900" cy="3038475"/>
    <xdr:graphicFrame macro="">
      <xdr:nvGraphicFramePr>
        <xdr:cNvPr id="1208594638" name="Chart 10" title="Chart">
          <a:extLst>
            <a:ext uri="{FF2B5EF4-FFF2-40B4-BE49-F238E27FC236}">
              <a16:creationId xmlns:a16="http://schemas.microsoft.com/office/drawing/2014/main" id="{00000000-0008-0000-0A00-0000CEB009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3686175</xdr:colOff>
      <xdr:row>78</xdr:row>
      <xdr:rowOff>114300</xdr:rowOff>
    </xdr:from>
    <xdr:ext cx="4914900" cy="3038475"/>
    <xdr:graphicFrame macro="">
      <xdr:nvGraphicFramePr>
        <xdr:cNvPr id="892284421" name="Chart 11" title="Chart">
          <a:extLst>
            <a:ext uri="{FF2B5EF4-FFF2-40B4-BE49-F238E27FC236}">
              <a16:creationId xmlns:a16="http://schemas.microsoft.com/office/drawing/2014/main" id="{00000000-0008-0000-0A00-0000052E2F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1428750</xdr:colOff>
      <xdr:row>33</xdr:row>
      <xdr:rowOff>133350</xdr:rowOff>
    </xdr:from>
    <xdr:ext cx="4791075" cy="3324225"/>
    <xdr:graphicFrame macro="">
      <xdr:nvGraphicFramePr>
        <xdr:cNvPr id="723735319" name="Chart 12" title="Diagram">
          <a:extLst>
            <a:ext uri="{FF2B5EF4-FFF2-40B4-BE49-F238E27FC236}">
              <a16:creationId xmlns:a16="http://schemas.microsoft.com/office/drawing/2014/main" id="{00000000-0008-0000-0A00-0000175323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3943350</xdr:colOff>
      <xdr:row>51</xdr:row>
      <xdr:rowOff>38100</xdr:rowOff>
    </xdr:from>
    <xdr:ext cx="5753100" cy="3533775"/>
    <xdr:graphicFrame macro="">
      <xdr:nvGraphicFramePr>
        <xdr:cNvPr id="856799776" name="Chart 13" title="Diagram">
          <a:extLst>
            <a:ext uri="{FF2B5EF4-FFF2-40B4-BE49-F238E27FC236}">
              <a16:creationId xmlns:a16="http://schemas.microsoft.com/office/drawing/2014/main" id="{00000000-0008-0000-0A00-000020BA11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G1000"/>
  <sheetViews>
    <sheetView tabSelected="1" workbookViewId="0"/>
  </sheetViews>
  <sheetFormatPr defaultColWidth="12.6328125" defaultRowHeight="15" customHeight="1" x14ac:dyDescent="0.25"/>
  <cols>
    <col min="1" max="1" width="6.26953125" customWidth="1"/>
    <col min="2" max="2" width="5.6328125" customWidth="1"/>
    <col min="3" max="3" width="12.6328125" customWidth="1"/>
    <col min="4" max="4" width="6.26953125" customWidth="1"/>
    <col min="5" max="5" width="6.453125" customWidth="1"/>
    <col min="6" max="6" width="6.08984375" customWidth="1"/>
    <col min="7" max="7" width="6.453125" customWidth="1"/>
    <col min="8" max="8" width="6.36328125" customWidth="1"/>
    <col min="9" max="9" width="6.6328125" customWidth="1"/>
    <col min="10" max="11" width="6.453125" customWidth="1"/>
    <col min="12" max="12" width="6.36328125" customWidth="1"/>
    <col min="13" max="13" width="6.08984375" customWidth="1"/>
    <col min="14" max="14" width="6.90625" customWidth="1"/>
    <col min="15" max="15" width="5.6328125" customWidth="1"/>
    <col min="17" max="17" width="6.7265625" customWidth="1"/>
    <col min="18" max="18" width="6.36328125" customWidth="1"/>
    <col min="19" max="19" width="6.26953125" customWidth="1"/>
    <col min="20" max="20" width="6.36328125" customWidth="1"/>
    <col min="21" max="23" width="6.453125" customWidth="1"/>
    <col min="24" max="24" width="6.26953125" customWidth="1"/>
    <col min="25" max="25" width="6.90625" customWidth="1"/>
    <col min="26" max="26" width="6.453125" customWidth="1"/>
    <col min="27" max="27" width="10.26953125" customWidth="1"/>
    <col min="28" max="28" width="11" customWidth="1"/>
    <col min="29" max="29" width="11.6328125" customWidth="1"/>
    <col min="30" max="30" width="32" customWidth="1"/>
  </cols>
  <sheetData>
    <row r="1" spans="1:33" ht="15.75"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5.75" customHeight="1" x14ac:dyDescent="0.3">
      <c r="A2" s="1"/>
      <c r="B2" s="55" t="s">
        <v>0</v>
      </c>
      <c r="C2" s="53" t="s">
        <v>1</v>
      </c>
      <c r="D2" s="59" t="s">
        <v>10</v>
      </c>
      <c r="E2" s="60"/>
      <c r="F2" s="60"/>
      <c r="G2" s="60"/>
      <c r="H2" s="60"/>
      <c r="I2" s="60"/>
      <c r="J2" s="60"/>
      <c r="K2" s="60"/>
      <c r="L2" s="60"/>
      <c r="M2" s="61"/>
      <c r="N2" s="7"/>
      <c r="O2" s="53" t="s">
        <v>0</v>
      </c>
      <c r="P2" s="53" t="s">
        <v>1</v>
      </c>
      <c r="Q2" s="59" t="s">
        <v>11</v>
      </c>
      <c r="R2" s="60"/>
      <c r="S2" s="60"/>
      <c r="T2" s="60"/>
      <c r="U2" s="60"/>
      <c r="V2" s="60"/>
      <c r="W2" s="60"/>
      <c r="X2" s="60"/>
      <c r="Y2" s="60"/>
      <c r="Z2" s="61"/>
      <c r="AA2" s="53" t="s">
        <v>12</v>
      </c>
      <c r="AB2" s="53" t="s">
        <v>13</v>
      </c>
      <c r="AC2" s="55" t="s">
        <v>9</v>
      </c>
      <c r="AD2" s="1"/>
      <c r="AE2" s="1"/>
      <c r="AF2" s="1"/>
      <c r="AG2" s="1"/>
    </row>
    <row r="3" spans="1:33" ht="15.75" customHeight="1" x14ac:dyDescent="0.3">
      <c r="A3" s="1"/>
      <c r="B3" s="56"/>
      <c r="C3" s="54"/>
      <c r="D3" s="8" t="s">
        <v>14</v>
      </c>
      <c r="E3" s="8" t="s">
        <v>15</v>
      </c>
      <c r="F3" s="8" t="s">
        <v>16</v>
      </c>
      <c r="G3" s="8" t="s">
        <v>17</v>
      </c>
      <c r="H3" s="8" t="s">
        <v>18</v>
      </c>
      <c r="I3" s="8" t="s">
        <v>19</v>
      </c>
      <c r="J3" s="8" t="s">
        <v>20</v>
      </c>
      <c r="K3" s="8" t="s">
        <v>21</v>
      </c>
      <c r="L3" s="8" t="s">
        <v>22</v>
      </c>
      <c r="M3" s="8" t="s">
        <v>23</v>
      </c>
      <c r="N3" s="7"/>
      <c r="O3" s="54"/>
      <c r="P3" s="54"/>
      <c r="Q3" s="8" t="s">
        <v>14</v>
      </c>
      <c r="R3" s="8" t="s">
        <v>15</v>
      </c>
      <c r="S3" s="8" t="s">
        <v>16</v>
      </c>
      <c r="T3" s="8" t="s">
        <v>17</v>
      </c>
      <c r="U3" s="8" t="s">
        <v>18</v>
      </c>
      <c r="V3" s="8" t="s">
        <v>19</v>
      </c>
      <c r="W3" s="8" t="s">
        <v>20</v>
      </c>
      <c r="X3" s="8" t="s">
        <v>21</v>
      </c>
      <c r="Y3" s="8" t="s">
        <v>22</v>
      </c>
      <c r="Z3" s="8" t="s">
        <v>23</v>
      </c>
      <c r="AA3" s="54"/>
      <c r="AB3" s="54"/>
      <c r="AC3" s="56"/>
      <c r="AD3" s="1"/>
      <c r="AE3" s="1"/>
      <c r="AF3" s="1"/>
      <c r="AG3" s="1"/>
    </row>
    <row r="4" spans="1:33" ht="15.75" customHeight="1" x14ac:dyDescent="0.3">
      <c r="A4" s="1"/>
      <c r="B4" s="9">
        <v>1</v>
      </c>
      <c r="C4" s="10" t="s">
        <v>2</v>
      </c>
      <c r="D4" s="11">
        <v>4</v>
      </c>
      <c r="E4" s="11">
        <v>2</v>
      </c>
      <c r="F4" s="11">
        <v>4</v>
      </c>
      <c r="G4" s="11">
        <v>3</v>
      </c>
      <c r="H4" s="11">
        <v>4</v>
      </c>
      <c r="I4" s="11">
        <v>1</v>
      </c>
      <c r="J4" s="11">
        <v>5</v>
      </c>
      <c r="K4" s="11">
        <v>4</v>
      </c>
      <c r="L4" s="11">
        <v>4</v>
      </c>
      <c r="M4" s="11">
        <v>1</v>
      </c>
      <c r="N4" s="7"/>
      <c r="O4" s="11">
        <v>1</v>
      </c>
      <c r="P4" s="10" t="s">
        <v>2</v>
      </c>
      <c r="Q4" s="11">
        <f t="shared" ref="Q4:Q23" si="0">D4-1</f>
        <v>3</v>
      </c>
      <c r="R4" s="11">
        <f t="shared" ref="R4:R23" si="1">5-E4</f>
        <v>3</v>
      </c>
      <c r="S4" s="11">
        <f t="shared" ref="S4:S23" si="2">F4-1</f>
        <v>3</v>
      </c>
      <c r="T4" s="11">
        <f t="shared" ref="T4:T23" si="3">5-G4</f>
        <v>2</v>
      </c>
      <c r="U4" s="11">
        <f t="shared" ref="U4:U23" si="4">H4-1</f>
        <v>3</v>
      </c>
      <c r="V4" s="11">
        <f t="shared" ref="V4:V23" si="5">5-I4</f>
        <v>4</v>
      </c>
      <c r="W4" s="11">
        <f t="shared" ref="W4:W23" si="6">J4-1</f>
        <v>4</v>
      </c>
      <c r="X4" s="11">
        <f t="shared" ref="X4:X23" si="7">5-K4</f>
        <v>1</v>
      </c>
      <c r="Y4" s="11">
        <f t="shared" ref="Y4:Y23" si="8">L4-1</f>
        <v>3</v>
      </c>
      <c r="Z4" s="11">
        <f t="shared" ref="Z4:Z23" si="9">5-M4</f>
        <v>4</v>
      </c>
      <c r="AA4" s="11">
        <f t="shared" ref="AA4:AA23" si="10">SUM(Q4:Z4)</f>
        <v>30</v>
      </c>
      <c r="AB4" s="12">
        <f t="shared" ref="AB4:AB23" si="11">AA4*2.5</f>
        <v>75</v>
      </c>
      <c r="AC4" s="13" t="str">
        <f t="shared" ref="AC4:AC24" si="12">IF(AB4&lt;51,"F", IF(AB4&lt;68,"D", IF(AB4=68,"C", IF(AB4&lt;80,"B","A"))))</f>
        <v>B</v>
      </c>
      <c r="AD4" s="1"/>
      <c r="AE4" s="14"/>
      <c r="AF4" s="3"/>
      <c r="AG4" s="15"/>
    </row>
    <row r="5" spans="1:33" ht="15.75" customHeight="1" x14ac:dyDescent="0.3">
      <c r="A5" s="1"/>
      <c r="B5" s="9">
        <v>2</v>
      </c>
      <c r="C5" s="10" t="s">
        <v>3</v>
      </c>
      <c r="D5" s="11">
        <v>3</v>
      </c>
      <c r="E5" s="11">
        <v>1</v>
      </c>
      <c r="F5" s="11">
        <v>5</v>
      </c>
      <c r="G5" s="11">
        <v>1</v>
      </c>
      <c r="H5" s="11">
        <v>4</v>
      </c>
      <c r="I5" s="11">
        <v>1</v>
      </c>
      <c r="J5" s="11">
        <v>5</v>
      </c>
      <c r="K5" s="11">
        <v>1</v>
      </c>
      <c r="L5" s="11">
        <v>5</v>
      </c>
      <c r="M5" s="11">
        <v>3</v>
      </c>
      <c r="N5" s="7"/>
      <c r="O5" s="11">
        <v>2</v>
      </c>
      <c r="P5" s="10" t="s">
        <v>3</v>
      </c>
      <c r="Q5" s="11">
        <f t="shared" si="0"/>
        <v>2</v>
      </c>
      <c r="R5" s="11">
        <f t="shared" si="1"/>
        <v>4</v>
      </c>
      <c r="S5" s="11">
        <f t="shared" si="2"/>
        <v>4</v>
      </c>
      <c r="T5" s="11">
        <f t="shared" si="3"/>
        <v>4</v>
      </c>
      <c r="U5" s="11">
        <f t="shared" si="4"/>
        <v>3</v>
      </c>
      <c r="V5" s="11">
        <f t="shared" si="5"/>
        <v>4</v>
      </c>
      <c r="W5" s="11">
        <f t="shared" si="6"/>
        <v>4</v>
      </c>
      <c r="X5" s="11">
        <f t="shared" si="7"/>
        <v>4</v>
      </c>
      <c r="Y5" s="11">
        <f t="shared" si="8"/>
        <v>4</v>
      </c>
      <c r="Z5" s="11">
        <f t="shared" si="9"/>
        <v>2</v>
      </c>
      <c r="AA5" s="11">
        <f t="shared" si="10"/>
        <v>35</v>
      </c>
      <c r="AB5" s="12">
        <f t="shared" si="11"/>
        <v>87.5</v>
      </c>
      <c r="AC5" s="13" t="str">
        <f t="shared" si="12"/>
        <v>A</v>
      </c>
      <c r="AD5" s="1"/>
      <c r="AE5" s="1"/>
      <c r="AF5" s="1"/>
      <c r="AG5" s="16"/>
    </row>
    <row r="6" spans="1:33" ht="15.75" customHeight="1" x14ac:dyDescent="0.3">
      <c r="A6" s="1"/>
      <c r="B6" s="9">
        <v>3</v>
      </c>
      <c r="C6" s="10" t="s">
        <v>4</v>
      </c>
      <c r="D6" s="11">
        <v>4</v>
      </c>
      <c r="E6" s="11">
        <v>2</v>
      </c>
      <c r="F6" s="11">
        <v>4</v>
      </c>
      <c r="G6" s="11">
        <v>5</v>
      </c>
      <c r="H6" s="11">
        <v>4</v>
      </c>
      <c r="I6" s="11">
        <v>1</v>
      </c>
      <c r="J6" s="11">
        <v>5</v>
      </c>
      <c r="K6" s="11">
        <v>1</v>
      </c>
      <c r="L6" s="11">
        <v>5</v>
      </c>
      <c r="M6" s="11">
        <v>1</v>
      </c>
      <c r="N6" s="7"/>
      <c r="O6" s="11">
        <v>3</v>
      </c>
      <c r="P6" s="10" t="s">
        <v>4</v>
      </c>
      <c r="Q6" s="11">
        <f t="shared" si="0"/>
        <v>3</v>
      </c>
      <c r="R6" s="11">
        <f t="shared" si="1"/>
        <v>3</v>
      </c>
      <c r="S6" s="11">
        <f t="shared" si="2"/>
        <v>3</v>
      </c>
      <c r="T6" s="11">
        <f t="shared" si="3"/>
        <v>0</v>
      </c>
      <c r="U6" s="11">
        <f t="shared" si="4"/>
        <v>3</v>
      </c>
      <c r="V6" s="11">
        <f t="shared" si="5"/>
        <v>4</v>
      </c>
      <c r="W6" s="11">
        <f t="shared" si="6"/>
        <v>4</v>
      </c>
      <c r="X6" s="11">
        <f t="shared" si="7"/>
        <v>4</v>
      </c>
      <c r="Y6" s="11">
        <f t="shared" si="8"/>
        <v>4</v>
      </c>
      <c r="Z6" s="11">
        <f t="shared" si="9"/>
        <v>4</v>
      </c>
      <c r="AA6" s="11">
        <f t="shared" si="10"/>
        <v>32</v>
      </c>
      <c r="AB6" s="12">
        <f t="shared" si="11"/>
        <v>80</v>
      </c>
      <c r="AC6" s="13" t="str">
        <f t="shared" si="12"/>
        <v>A</v>
      </c>
      <c r="AD6" s="1"/>
      <c r="AE6" s="14"/>
      <c r="AF6" s="17"/>
      <c r="AG6" s="1"/>
    </row>
    <row r="7" spans="1:33" ht="15.75" customHeight="1" x14ac:dyDescent="0.3">
      <c r="A7" s="1"/>
      <c r="B7" s="9">
        <v>4</v>
      </c>
      <c r="C7" s="10" t="s">
        <v>5</v>
      </c>
      <c r="D7" s="11">
        <v>5</v>
      </c>
      <c r="E7" s="11">
        <v>1</v>
      </c>
      <c r="F7" s="11">
        <v>4</v>
      </c>
      <c r="G7" s="11">
        <v>1</v>
      </c>
      <c r="H7" s="11">
        <v>5</v>
      </c>
      <c r="I7" s="11">
        <v>1</v>
      </c>
      <c r="J7" s="11">
        <v>5</v>
      </c>
      <c r="K7" s="11">
        <v>2</v>
      </c>
      <c r="L7" s="11">
        <v>5</v>
      </c>
      <c r="M7" s="11">
        <v>5</v>
      </c>
      <c r="N7" s="7"/>
      <c r="O7" s="11">
        <v>4</v>
      </c>
      <c r="P7" s="10" t="s">
        <v>5</v>
      </c>
      <c r="Q7" s="11">
        <f t="shared" si="0"/>
        <v>4</v>
      </c>
      <c r="R7" s="11">
        <f t="shared" si="1"/>
        <v>4</v>
      </c>
      <c r="S7" s="11">
        <f t="shared" si="2"/>
        <v>3</v>
      </c>
      <c r="T7" s="11">
        <f t="shared" si="3"/>
        <v>4</v>
      </c>
      <c r="U7" s="11">
        <f t="shared" si="4"/>
        <v>4</v>
      </c>
      <c r="V7" s="11">
        <f t="shared" si="5"/>
        <v>4</v>
      </c>
      <c r="W7" s="11">
        <f t="shared" si="6"/>
        <v>4</v>
      </c>
      <c r="X7" s="11">
        <f t="shared" si="7"/>
        <v>3</v>
      </c>
      <c r="Y7" s="11">
        <f t="shared" si="8"/>
        <v>4</v>
      </c>
      <c r="Z7" s="11">
        <f t="shared" si="9"/>
        <v>0</v>
      </c>
      <c r="AA7" s="11">
        <f t="shared" si="10"/>
        <v>34</v>
      </c>
      <c r="AB7" s="12">
        <f t="shared" si="11"/>
        <v>85</v>
      </c>
      <c r="AC7" s="13" t="str">
        <f t="shared" si="12"/>
        <v>A</v>
      </c>
      <c r="AD7" s="1"/>
      <c r="AE7" s="14"/>
      <c r="AF7" s="17"/>
      <c r="AG7" s="1"/>
    </row>
    <row r="8" spans="1:33" ht="15.75" customHeight="1" x14ac:dyDescent="0.3">
      <c r="A8" s="1"/>
      <c r="B8" s="9">
        <v>5</v>
      </c>
      <c r="C8" s="10" t="s">
        <v>6</v>
      </c>
      <c r="D8" s="11">
        <v>4</v>
      </c>
      <c r="E8" s="11">
        <v>3</v>
      </c>
      <c r="F8" s="11">
        <v>4</v>
      </c>
      <c r="G8" s="11">
        <v>2</v>
      </c>
      <c r="H8" s="11">
        <v>3</v>
      </c>
      <c r="I8" s="11">
        <v>2</v>
      </c>
      <c r="J8" s="11">
        <v>3</v>
      </c>
      <c r="K8" s="11">
        <v>1</v>
      </c>
      <c r="L8" s="11">
        <v>4</v>
      </c>
      <c r="M8" s="11">
        <v>2</v>
      </c>
      <c r="N8" s="7"/>
      <c r="O8" s="11">
        <v>5</v>
      </c>
      <c r="P8" s="10" t="s">
        <v>6</v>
      </c>
      <c r="Q8" s="11">
        <f t="shared" si="0"/>
        <v>3</v>
      </c>
      <c r="R8" s="11">
        <f t="shared" si="1"/>
        <v>2</v>
      </c>
      <c r="S8" s="11">
        <f t="shared" si="2"/>
        <v>3</v>
      </c>
      <c r="T8" s="11">
        <f t="shared" si="3"/>
        <v>3</v>
      </c>
      <c r="U8" s="11">
        <f t="shared" si="4"/>
        <v>2</v>
      </c>
      <c r="V8" s="11">
        <f t="shared" si="5"/>
        <v>3</v>
      </c>
      <c r="W8" s="11">
        <f t="shared" si="6"/>
        <v>2</v>
      </c>
      <c r="X8" s="11">
        <f t="shared" si="7"/>
        <v>4</v>
      </c>
      <c r="Y8" s="11">
        <f t="shared" si="8"/>
        <v>3</v>
      </c>
      <c r="Z8" s="11">
        <f t="shared" si="9"/>
        <v>3</v>
      </c>
      <c r="AA8" s="11">
        <f t="shared" si="10"/>
        <v>28</v>
      </c>
      <c r="AB8" s="12">
        <f t="shared" si="11"/>
        <v>70</v>
      </c>
      <c r="AC8" s="13" t="str">
        <f t="shared" si="12"/>
        <v>B</v>
      </c>
      <c r="AD8" s="1"/>
      <c r="AE8" s="1"/>
      <c r="AF8" s="1"/>
      <c r="AG8" s="1"/>
    </row>
    <row r="9" spans="1:33" ht="15.75" customHeight="1" x14ac:dyDescent="0.3">
      <c r="A9" s="1"/>
      <c r="B9" s="9">
        <v>6</v>
      </c>
      <c r="C9" s="10" t="s">
        <v>7</v>
      </c>
      <c r="D9" s="11">
        <v>3</v>
      </c>
      <c r="E9" s="11">
        <v>1</v>
      </c>
      <c r="F9" s="11">
        <v>4</v>
      </c>
      <c r="G9" s="11">
        <v>3</v>
      </c>
      <c r="H9" s="11">
        <v>4</v>
      </c>
      <c r="I9" s="11">
        <v>3</v>
      </c>
      <c r="J9" s="11">
        <v>4</v>
      </c>
      <c r="K9" s="11">
        <v>1</v>
      </c>
      <c r="L9" s="11">
        <v>5</v>
      </c>
      <c r="M9" s="11">
        <v>1</v>
      </c>
      <c r="N9" s="7"/>
      <c r="O9" s="11">
        <v>6</v>
      </c>
      <c r="P9" s="10" t="s">
        <v>7</v>
      </c>
      <c r="Q9" s="11">
        <f t="shared" si="0"/>
        <v>2</v>
      </c>
      <c r="R9" s="11">
        <f t="shared" si="1"/>
        <v>4</v>
      </c>
      <c r="S9" s="11">
        <f t="shared" si="2"/>
        <v>3</v>
      </c>
      <c r="T9" s="11">
        <f t="shared" si="3"/>
        <v>2</v>
      </c>
      <c r="U9" s="11">
        <f t="shared" si="4"/>
        <v>3</v>
      </c>
      <c r="V9" s="11">
        <f t="shared" si="5"/>
        <v>2</v>
      </c>
      <c r="W9" s="11">
        <f t="shared" si="6"/>
        <v>3</v>
      </c>
      <c r="X9" s="11">
        <f t="shared" si="7"/>
        <v>4</v>
      </c>
      <c r="Y9" s="11">
        <f t="shared" si="8"/>
        <v>4</v>
      </c>
      <c r="Z9" s="11">
        <f t="shared" si="9"/>
        <v>4</v>
      </c>
      <c r="AA9" s="11">
        <f t="shared" si="10"/>
        <v>31</v>
      </c>
      <c r="AB9" s="12">
        <f t="shared" si="11"/>
        <v>77.5</v>
      </c>
      <c r="AC9" s="13" t="str">
        <f t="shared" si="12"/>
        <v>B</v>
      </c>
      <c r="AD9" s="1"/>
      <c r="AE9" s="1"/>
      <c r="AF9" s="1"/>
      <c r="AG9" s="1"/>
    </row>
    <row r="10" spans="1:33" ht="15.75" customHeight="1" x14ac:dyDescent="0.3">
      <c r="A10" s="1"/>
      <c r="B10" s="9">
        <v>7</v>
      </c>
      <c r="C10" s="10" t="s">
        <v>8</v>
      </c>
      <c r="D10" s="11">
        <v>5</v>
      </c>
      <c r="E10" s="11">
        <v>1</v>
      </c>
      <c r="F10" s="11">
        <v>5</v>
      </c>
      <c r="G10" s="11">
        <v>1</v>
      </c>
      <c r="H10" s="11">
        <v>5</v>
      </c>
      <c r="I10" s="11">
        <v>1</v>
      </c>
      <c r="J10" s="11">
        <v>5</v>
      </c>
      <c r="K10" s="11">
        <v>1</v>
      </c>
      <c r="L10" s="11">
        <v>5</v>
      </c>
      <c r="M10" s="11">
        <v>1</v>
      </c>
      <c r="N10" s="7"/>
      <c r="O10" s="11">
        <v>7</v>
      </c>
      <c r="P10" s="10" t="s">
        <v>8</v>
      </c>
      <c r="Q10" s="11">
        <f t="shared" si="0"/>
        <v>4</v>
      </c>
      <c r="R10" s="11">
        <f t="shared" si="1"/>
        <v>4</v>
      </c>
      <c r="S10" s="11">
        <f t="shared" si="2"/>
        <v>4</v>
      </c>
      <c r="T10" s="11">
        <f t="shared" si="3"/>
        <v>4</v>
      </c>
      <c r="U10" s="11">
        <f t="shared" si="4"/>
        <v>4</v>
      </c>
      <c r="V10" s="11">
        <f t="shared" si="5"/>
        <v>4</v>
      </c>
      <c r="W10" s="11">
        <f t="shared" si="6"/>
        <v>4</v>
      </c>
      <c r="X10" s="11">
        <f t="shared" si="7"/>
        <v>4</v>
      </c>
      <c r="Y10" s="11">
        <f t="shared" si="8"/>
        <v>4</v>
      </c>
      <c r="Z10" s="11">
        <f t="shared" si="9"/>
        <v>4</v>
      </c>
      <c r="AA10" s="11">
        <f t="shared" si="10"/>
        <v>40</v>
      </c>
      <c r="AB10" s="12">
        <f t="shared" si="11"/>
        <v>100</v>
      </c>
      <c r="AC10" s="13" t="str">
        <f t="shared" si="12"/>
        <v>A</v>
      </c>
      <c r="AD10" s="1"/>
      <c r="AE10" s="1"/>
      <c r="AF10" s="1"/>
      <c r="AG10" s="1"/>
    </row>
    <row r="11" spans="1:33" ht="15.75" customHeight="1" x14ac:dyDescent="0.3">
      <c r="A11" s="1"/>
      <c r="B11" s="9">
        <v>8</v>
      </c>
      <c r="C11" s="18" t="s">
        <v>24</v>
      </c>
      <c r="D11" s="19">
        <v>5</v>
      </c>
      <c r="E11" s="19">
        <v>1</v>
      </c>
      <c r="F11" s="19">
        <v>5</v>
      </c>
      <c r="G11" s="19">
        <v>2</v>
      </c>
      <c r="H11" s="19">
        <v>5</v>
      </c>
      <c r="I11" s="19">
        <v>1</v>
      </c>
      <c r="J11" s="19">
        <v>5</v>
      </c>
      <c r="K11" s="19">
        <v>1</v>
      </c>
      <c r="L11" s="19">
        <v>5</v>
      </c>
      <c r="M11" s="19">
        <v>2</v>
      </c>
      <c r="N11" s="20"/>
      <c r="O11" s="19">
        <v>8</v>
      </c>
      <c r="P11" s="18" t="s">
        <v>24</v>
      </c>
      <c r="Q11" s="11">
        <f t="shared" si="0"/>
        <v>4</v>
      </c>
      <c r="R11" s="11">
        <f t="shared" si="1"/>
        <v>4</v>
      </c>
      <c r="S11" s="11">
        <f t="shared" si="2"/>
        <v>4</v>
      </c>
      <c r="T11" s="11">
        <f t="shared" si="3"/>
        <v>3</v>
      </c>
      <c r="U11" s="11">
        <f t="shared" si="4"/>
        <v>4</v>
      </c>
      <c r="V11" s="11">
        <f t="shared" si="5"/>
        <v>4</v>
      </c>
      <c r="W11" s="11">
        <f t="shared" si="6"/>
        <v>4</v>
      </c>
      <c r="X11" s="11">
        <f t="shared" si="7"/>
        <v>4</v>
      </c>
      <c r="Y11" s="11">
        <f t="shared" si="8"/>
        <v>4</v>
      </c>
      <c r="Z11" s="11">
        <f t="shared" si="9"/>
        <v>3</v>
      </c>
      <c r="AA11" s="11">
        <f t="shared" si="10"/>
        <v>38</v>
      </c>
      <c r="AB11" s="12">
        <f t="shared" si="11"/>
        <v>95</v>
      </c>
      <c r="AC11" s="13" t="str">
        <f t="shared" si="12"/>
        <v>A</v>
      </c>
      <c r="AD11" s="1"/>
      <c r="AE11" s="1"/>
      <c r="AF11" s="1"/>
      <c r="AG11" s="1"/>
    </row>
    <row r="12" spans="1:33" ht="15.75" customHeight="1" x14ac:dyDescent="0.3">
      <c r="A12" s="1"/>
      <c r="B12" s="9">
        <v>9</v>
      </c>
      <c r="C12" s="18" t="s">
        <v>25</v>
      </c>
      <c r="D12" s="19">
        <v>4</v>
      </c>
      <c r="E12" s="19">
        <v>2</v>
      </c>
      <c r="F12" s="19">
        <v>4</v>
      </c>
      <c r="G12" s="19">
        <v>2</v>
      </c>
      <c r="H12" s="19">
        <v>4</v>
      </c>
      <c r="I12" s="19">
        <v>1</v>
      </c>
      <c r="J12" s="19">
        <v>4</v>
      </c>
      <c r="K12" s="19">
        <v>2</v>
      </c>
      <c r="L12" s="19">
        <v>3</v>
      </c>
      <c r="M12" s="19">
        <v>3</v>
      </c>
      <c r="N12" s="21"/>
      <c r="O12" s="19">
        <v>9</v>
      </c>
      <c r="P12" s="18" t="s">
        <v>25</v>
      </c>
      <c r="Q12" s="11">
        <f t="shared" si="0"/>
        <v>3</v>
      </c>
      <c r="R12" s="11">
        <f t="shared" si="1"/>
        <v>3</v>
      </c>
      <c r="S12" s="11">
        <f t="shared" si="2"/>
        <v>3</v>
      </c>
      <c r="T12" s="11">
        <f t="shared" si="3"/>
        <v>3</v>
      </c>
      <c r="U12" s="11">
        <f t="shared" si="4"/>
        <v>3</v>
      </c>
      <c r="V12" s="11">
        <f t="shared" si="5"/>
        <v>4</v>
      </c>
      <c r="W12" s="11">
        <f t="shared" si="6"/>
        <v>3</v>
      </c>
      <c r="X12" s="11">
        <f t="shared" si="7"/>
        <v>3</v>
      </c>
      <c r="Y12" s="11">
        <f t="shared" si="8"/>
        <v>2</v>
      </c>
      <c r="Z12" s="11">
        <f t="shared" si="9"/>
        <v>2</v>
      </c>
      <c r="AA12" s="11">
        <f t="shared" si="10"/>
        <v>29</v>
      </c>
      <c r="AB12" s="12">
        <f t="shared" si="11"/>
        <v>72.5</v>
      </c>
      <c r="AC12" s="13" t="str">
        <f t="shared" si="12"/>
        <v>B</v>
      </c>
      <c r="AD12" s="1"/>
      <c r="AE12" s="1"/>
      <c r="AF12" s="1"/>
      <c r="AG12" s="1"/>
    </row>
    <row r="13" spans="1:33" ht="15.75" customHeight="1" x14ac:dyDescent="0.3">
      <c r="A13" s="1"/>
      <c r="B13" s="9">
        <v>10</v>
      </c>
      <c r="C13" s="18" t="s">
        <v>26</v>
      </c>
      <c r="D13" s="19">
        <v>5</v>
      </c>
      <c r="E13" s="19">
        <v>5</v>
      </c>
      <c r="F13" s="19">
        <v>5</v>
      </c>
      <c r="G13" s="19">
        <v>5</v>
      </c>
      <c r="H13" s="19">
        <v>5</v>
      </c>
      <c r="I13" s="19">
        <v>1</v>
      </c>
      <c r="J13" s="19">
        <v>5</v>
      </c>
      <c r="K13" s="19">
        <v>1</v>
      </c>
      <c r="L13" s="19">
        <v>5</v>
      </c>
      <c r="M13" s="19">
        <v>2</v>
      </c>
      <c r="N13" s="21"/>
      <c r="O13" s="19">
        <v>10</v>
      </c>
      <c r="P13" s="18" t="s">
        <v>26</v>
      </c>
      <c r="Q13" s="11">
        <f t="shared" si="0"/>
        <v>4</v>
      </c>
      <c r="R13" s="11">
        <f t="shared" si="1"/>
        <v>0</v>
      </c>
      <c r="S13" s="11">
        <f t="shared" si="2"/>
        <v>4</v>
      </c>
      <c r="T13" s="11">
        <f t="shared" si="3"/>
        <v>0</v>
      </c>
      <c r="U13" s="11">
        <f t="shared" si="4"/>
        <v>4</v>
      </c>
      <c r="V13" s="11">
        <f t="shared" si="5"/>
        <v>4</v>
      </c>
      <c r="W13" s="11">
        <f t="shared" si="6"/>
        <v>4</v>
      </c>
      <c r="X13" s="11">
        <f t="shared" si="7"/>
        <v>4</v>
      </c>
      <c r="Y13" s="11">
        <f t="shared" si="8"/>
        <v>4</v>
      </c>
      <c r="Z13" s="11">
        <f t="shared" si="9"/>
        <v>3</v>
      </c>
      <c r="AA13" s="11">
        <f t="shared" si="10"/>
        <v>31</v>
      </c>
      <c r="AB13" s="12">
        <f t="shared" si="11"/>
        <v>77.5</v>
      </c>
      <c r="AC13" s="13" t="str">
        <f t="shared" si="12"/>
        <v>B</v>
      </c>
      <c r="AD13" s="1"/>
      <c r="AE13" s="14"/>
      <c r="AF13" s="3"/>
      <c r="AG13" s="1"/>
    </row>
    <row r="14" spans="1:33" ht="15.75" customHeight="1" x14ac:dyDescent="0.3">
      <c r="A14" s="1"/>
      <c r="B14" s="9">
        <v>11</v>
      </c>
      <c r="C14" s="18" t="s">
        <v>27</v>
      </c>
      <c r="D14" s="19">
        <v>5</v>
      </c>
      <c r="E14" s="19">
        <v>1</v>
      </c>
      <c r="F14" s="19">
        <v>5</v>
      </c>
      <c r="G14" s="19">
        <v>2</v>
      </c>
      <c r="H14" s="19">
        <v>5</v>
      </c>
      <c r="I14" s="19">
        <v>2</v>
      </c>
      <c r="J14" s="19">
        <v>5</v>
      </c>
      <c r="K14" s="19">
        <v>1</v>
      </c>
      <c r="L14" s="19">
        <v>5</v>
      </c>
      <c r="M14" s="19">
        <v>1</v>
      </c>
      <c r="N14" s="21"/>
      <c r="O14" s="19">
        <v>11</v>
      </c>
      <c r="P14" s="18" t="s">
        <v>27</v>
      </c>
      <c r="Q14" s="11">
        <f t="shared" si="0"/>
        <v>4</v>
      </c>
      <c r="R14" s="11">
        <f t="shared" si="1"/>
        <v>4</v>
      </c>
      <c r="S14" s="11">
        <f t="shared" si="2"/>
        <v>4</v>
      </c>
      <c r="T14" s="11">
        <f t="shared" si="3"/>
        <v>3</v>
      </c>
      <c r="U14" s="11">
        <f t="shared" si="4"/>
        <v>4</v>
      </c>
      <c r="V14" s="11">
        <f t="shared" si="5"/>
        <v>3</v>
      </c>
      <c r="W14" s="11">
        <f t="shared" si="6"/>
        <v>4</v>
      </c>
      <c r="X14" s="11">
        <f t="shared" si="7"/>
        <v>4</v>
      </c>
      <c r="Y14" s="11">
        <f t="shared" si="8"/>
        <v>4</v>
      </c>
      <c r="Z14" s="11">
        <f t="shared" si="9"/>
        <v>4</v>
      </c>
      <c r="AA14" s="11">
        <f t="shared" si="10"/>
        <v>38</v>
      </c>
      <c r="AB14" s="12">
        <f t="shared" si="11"/>
        <v>95</v>
      </c>
      <c r="AC14" s="13" t="str">
        <f t="shared" si="12"/>
        <v>A</v>
      </c>
      <c r="AD14" s="1"/>
      <c r="AE14" s="14"/>
      <c r="AF14" s="3"/>
      <c r="AG14" s="1"/>
    </row>
    <row r="15" spans="1:33" ht="15.75" customHeight="1" x14ac:dyDescent="0.3">
      <c r="A15" s="1"/>
      <c r="B15" s="9">
        <v>12</v>
      </c>
      <c r="C15" s="18" t="s">
        <v>28</v>
      </c>
      <c r="D15" s="19">
        <v>3</v>
      </c>
      <c r="E15" s="19">
        <v>2</v>
      </c>
      <c r="F15" s="19">
        <v>4</v>
      </c>
      <c r="G15" s="19">
        <v>4</v>
      </c>
      <c r="H15" s="19">
        <v>4</v>
      </c>
      <c r="I15" s="19">
        <v>2</v>
      </c>
      <c r="J15" s="19">
        <v>4</v>
      </c>
      <c r="K15" s="19">
        <v>3</v>
      </c>
      <c r="L15" s="19">
        <v>4</v>
      </c>
      <c r="M15" s="19">
        <v>2</v>
      </c>
      <c r="N15" s="21"/>
      <c r="O15" s="19">
        <v>12</v>
      </c>
      <c r="P15" s="18" t="s">
        <v>28</v>
      </c>
      <c r="Q15" s="11">
        <f t="shared" si="0"/>
        <v>2</v>
      </c>
      <c r="R15" s="11">
        <f t="shared" si="1"/>
        <v>3</v>
      </c>
      <c r="S15" s="11">
        <f t="shared" si="2"/>
        <v>3</v>
      </c>
      <c r="T15" s="11">
        <f t="shared" si="3"/>
        <v>1</v>
      </c>
      <c r="U15" s="11">
        <f t="shared" si="4"/>
        <v>3</v>
      </c>
      <c r="V15" s="11">
        <f t="shared" si="5"/>
        <v>3</v>
      </c>
      <c r="W15" s="11">
        <f t="shared" si="6"/>
        <v>3</v>
      </c>
      <c r="X15" s="11">
        <f t="shared" si="7"/>
        <v>2</v>
      </c>
      <c r="Y15" s="11">
        <f t="shared" si="8"/>
        <v>3</v>
      </c>
      <c r="Z15" s="11">
        <f t="shared" si="9"/>
        <v>3</v>
      </c>
      <c r="AA15" s="11">
        <f t="shared" si="10"/>
        <v>26</v>
      </c>
      <c r="AB15" s="12">
        <f t="shared" si="11"/>
        <v>65</v>
      </c>
      <c r="AC15" s="13" t="str">
        <f t="shared" si="12"/>
        <v>D</v>
      </c>
      <c r="AD15" s="1"/>
      <c r="AE15" s="14"/>
      <c r="AF15" s="3"/>
      <c r="AG15" s="1"/>
    </row>
    <row r="16" spans="1:33" ht="15.75" customHeight="1" x14ac:dyDescent="0.3">
      <c r="A16" s="1"/>
      <c r="B16" s="9">
        <v>13</v>
      </c>
      <c r="C16" s="1" t="s">
        <v>29</v>
      </c>
      <c r="D16" s="19">
        <v>4</v>
      </c>
      <c r="E16" s="19">
        <v>2</v>
      </c>
      <c r="F16" s="19">
        <v>5</v>
      </c>
      <c r="G16" s="19">
        <v>4</v>
      </c>
      <c r="H16" s="19">
        <v>4</v>
      </c>
      <c r="I16" s="19">
        <v>3</v>
      </c>
      <c r="J16" s="19">
        <v>4</v>
      </c>
      <c r="K16" s="19">
        <v>2</v>
      </c>
      <c r="L16" s="19">
        <v>4</v>
      </c>
      <c r="M16" s="19">
        <v>4</v>
      </c>
      <c r="N16" s="21"/>
      <c r="O16" s="19">
        <v>13</v>
      </c>
      <c r="P16" s="1" t="s">
        <v>29</v>
      </c>
      <c r="Q16" s="13">
        <f t="shared" si="0"/>
        <v>3</v>
      </c>
      <c r="R16" s="11">
        <f t="shared" si="1"/>
        <v>3</v>
      </c>
      <c r="S16" s="11">
        <f t="shared" si="2"/>
        <v>4</v>
      </c>
      <c r="T16" s="11">
        <f t="shared" si="3"/>
        <v>1</v>
      </c>
      <c r="U16" s="11">
        <f t="shared" si="4"/>
        <v>3</v>
      </c>
      <c r="V16" s="11">
        <f t="shared" si="5"/>
        <v>2</v>
      </c>
      <c r="W16" s="11">
        <f t="shared" si="6"/>
        <v>3</v>
      </c>
      <c r="X16" s="11">
        <f t="shared" si="7"/>
        <v>3</v>
      </c>
      <c r="Y16" s="11">
        <f t="shared" si="8"/>
        <v>3</v>
      </c>
      <c r="Z16" s="11">
        <f t="shared" si="9"/>
        <v>1</v>
      </c>
      <c r="AA16" s="11">
        <f t="shared" si="10"/>
        <v>26</v>
      </c>
      <c r="AB16" s="12">
        <f t="shared" si="11"/>
        <v>65</v>
      </c>
      <c r="AC16" s="13" t="str">
        <f t="shared" si="12"/>
        <v>D</v>
      </c>
      <c r="AD16" s="1"/>
      <c r="AE16" s="14"/>
      <c r="AF16" s="3"/>
      <c r="AG16" s="1"/>
    </row>
    <row r="17" spans="1:33" ht="15.75" customHeight="1" x14ac:dyDescent="0.3">
      <c r="A17" s="1"/>
      <c r="B17" s="9">
        <v>14</v>
      </c>
      <c r="C17" s="18" t="s">
        <v>30</v>
      </c>
      <c r="D17" s="19">
        <v>5</v>
      </c>
      <c r="E17" s="19">
        <v>2</v>
      </c>
      <c r="F17" s="19">
        <v>5</v>
      </c>
      <c r="G17" s="19">
        <v>2</v>
      </c>
      <c r="H17" s="19">
        <v>4</v>
      </c>
      <c r="I17" s="19">
        <v>2</v>
      </c>
      <c r="J17" s="19">
        <v>4</v>
      </c>
      <c r="K17" s="19">
        <v>1</v>
      </c>
      <c r="L17" s="19">
        <v>4</v>
      </c>
      <c r="M17" s="19">
        <v>2</v>
      </c>
      <c r="N17" s="21"/>
      <c r="O17" s="19">
        <v>14</v>
      </c>
      <c r="P17" s="18" t="s">
        <v>30</v>
      </c>
      <c r="Q17" s="11">
        <f t="shared" si="0"/>
        <v>4</v>
      </c>
      <c r="R17" s="11">
        <f t="shared" si="1"/>
        <v>3</v>
      </c>
      <c r="S17" s="11">
        <f t="shared" si="2"/>
        <v>4</v>
      </c>
      <c r="T17" s="11">
        <f t="shared" si="3"/>
        <v>3</v>
      </c>
      <c r="U17" s="11">
        <f t="shared" si="4"/>
        <v>3</v>
      </c>
      <c r="V17" s="11">
        <f t="shared" si="5"/>
        <v>3</v>
      </c>
      <c r="W17" s="11">
        <f t="shared" si="6"/>
        <v>3</v>
      </c>
      <c r="X17" s="11">
        <f t="shared" si="7"/>
        <v>4</v>
      </c>
      <c r="Y17" s="11">
        <f t="shared" si="8"/>
        <v>3</v>
      </c>
      <c r="Z17" s="11">
        <f t="shared" si="9"/>
        <v>3</v>
      </c>
      <c r="AA17" s="11">
        <f t="shared" si="10"/>
        <v>33</v>
      </c>
      <c r="AB17" s="12">
        <f t="shared" si="11"/>
        <v>82.5</v>
      </c>
      <c r="AC17" s="13" t="str">
        <f t="shared" si="12"/>
        <v>A</v>
      </c>
      <c r="AD17" s="1"/>
      <c r="AE17" s="14"/>
      <c r="AF17" s="3"/>
      <c r="AG17" s="1"/>
    </row>
    <row r="18" spans="1:33" ht="15.75" customHeight="1" x14ac:dyDescent="0.3">
      <c r="A18" s="1"/>
      <c r="B18" s="9">
        <v>15</v>
      </c>
      <c r="C18" s="18" t="s">
        <v>31</v>
      </c>
      <c r="D18" s="19">
        <v>4</v>
      </c>
      <c r="E18" s="19">
        <v>3</v>
      </c>
      <c r="F18" s="19">
        <v>3</v>
      </c>
      <c r="G18" s="19">
        <v>2</v>
      </c>
      <c r="H18" s="19">
        <v>3</v>
      </c>
      <c r="I18" s="19">
        <v>3</v>
      </c>
      <c r="J18" s="19">
        <v>3</v>
      </c>
      <c r="K18" s="19">
        <v>3</v>
      </c>
      <c r="L18" s="19">
        <v>4</v>
      </c>
      <c r="M18" s="19">
        <v>2</v>
      </c>
      <c r="N18" s="21"/>
      <c r="O18" s="19">
        <v>15</v>
      </c>
      <c r="P18" s="18" t="s">
        <v>31</v>
      </c>
      <c r="Q18" s="11">
        <f t="shared" si="0"/>
        <v>3</v>
      </c>
      <c r="R18" s="11">
        <f t="shared" si="1"/>
        <v>2</v>
      </c>
      <c r="S18" s="11">
        <f t="shared" si="2"/>
        <v>2</v>
      </c>
      <c r="T18" s="11">
        <f t="shared" si="3"/>
        <v>3</v>
      </c>
      <c r="U18" s="11">
        <f t="shared" si="4"/>
        <v>2</v>
      </c>
      <c r="V18" s="11">
        <f t="shared" si="5"/>
        <v>2</v>
      </c>
      <c r="W18" s="11">
        <f t="shared" si="6"/>
        <v>2</v>
      </c>
      <c r="X18" s="11">
        <f t="shared" si="7"/>
        <v>2</v>
      </c>
      <c r="Y18" s="11">
        <f t="shared" si="8"/>
        <v>3</v>
      </c>
      <c r="Z18" s="11">
        <f t="shared" si="9"/>
        <v>3</v>
      </c>
      <c r="AA18" s="11">
        <f t="shared" si="10"/>
        <v>24</v>
      </c>
      <c r="AB18" s="12">
        <f t="shared" si="11"/>
        <v>60</v>
      </c>
      <c r="AC18" s="13" t="str">
        <f t="shared" si="12"/>
        <v>D</v>
      </c>
      <c r="AD18" s="1"/>
      <c r="AE18" s="1"/>
      <c r="AF18" s="1"/>
      <c r="AG18" s="1"/>
    </row>
    <row r="19" spans="1:33" ht="15.75" customHeight="1" x14ac:dyDescent="0.3">
      <c r="A19" s="1"/>
      <c r="B19" s="9">
        <v>16</v>
      </c>
      <c r="C19" s="18" t="s">
        <v>32</v>
      </c>
      <c r="D19" s="19">
        <v>4</v>
      </c>
      <c r="E19" s="19">
        <v>2</v>
      </c>
      <c r="F19" s="19">
        <v>4</v>
      </c>
      <c r="G19" s="19">
        <v>4</v>
      </c>
      <c r="H19" s="19">
        <v>3</v>
      </c>
      <c r="I19" s="19">
        <v>3</v>
      </c>
      <c r="J19" s="19">
        <v>4</v>
      </c>
      <c r="K19" s="19">
        <v>2</v>
      </c>
      <c r="L19" s="19">
        <v>4</v>
      </c>
      <c r="M19" s="19">
        <v>4</v>
      </c>
      <c r="N19" s="21"/>
      <c r="O19" s="19">
        <v>16</v>
      </c>
      <c r="P19" s="18" t="s">
        <v>32</v>
      </c>
      <c r="Q19" s="11">
        <f t="shared" si="0"/>
        <v>3</v>
      </c>
      <c r="R19" s="11">
        <f t="shared" si="1"/>
        <v>3</v>
      </c>
      <c r="S19" s="11">
        <f t="shared" si="2"/>
        <v>3</v>
      </c>
      <c r="T19" s="11">
        <f t="shared" si="3"/>
        <v>1</v>
      </c>
      <c r="U19" s="11">
        <f t="shared" si="4"/>
        <v>2</v>
      </c>
      <c r="V19" s="11">
        <f t="shared" si="5"/>
        <v>2</v>
      </c>
      <c r="W19" s="11">
        <f t="shared" si="6"/>
        <v>3</v>
      </c>
      <c r="X19" s="11">
        <f t="shared" si="7"/>
        <v>3</v>
      </c>
      <c r="Y19" s="11">
        <f t="shared" si="8"/>
        <v>3</v>
      </c>
      <c r="Z19" s="11">
        <f t="shared" si="9"/>
        <v>1</v>
      </c>
      <c r="AA19" s="11">
        <f t="shared" si="10"/>
        <v>24</v>
      </c>
      <c r="AB19" s="12">
        <f t="shared" si="11"/>
        <v>60</v>
      </c>
      <c r="AC19" s="13" t="str">
        <f t="shared" si="12"/>
        <v>D</v>
      </c>
      <c r="AD19" s="1"/>
      <c r="AE19" s="1"/>
      <c r="AF19" s="1"/>
      <c r="AG19" s="1"/>
    </row>
    <row r="20" spans="1:33" ht="15.75" customHeight="1" x14ac:dyDescent="0.3">
      <c r="A20" s="1"/>
      <c r="B20" s="9">
        <v>17</v>
      </c>
      <c r="C20" s="18" t="s">
        <v>33</v>
      </c>
      <c r="D20" s="19">
        <v>2</v>
      </c>
      <c r="E20" s="19">
        <v>1</v>
      </c>
      <c r="F20" s="19">
        <v>5</v>
      </c>
      <c r="G20" s="19">
        <v>1</v>
      </c>
      <c r="H20" s="19">
        <v>5</v>
      </c>
      <c r="I20" s="19">
        <v>2</v>
      </c>
      <c r="J20" s="19">
        <v>4</v>
      </c>
      <c r="K20" s="19">
        <v>1</v>
      </c>
      <c r="L20" s="19">
        <v>5</v>
      </c>
      <c r="M20" s="19">
        <v>1</v>
      </c>
      <c r="N20" s="21"/>
      <c r="O20" s="19">
        <v>17</v>
      </c>
      <c r="P20" s="18" t="s">
        <v>33</v>
      </c>
      <c r="Q20" s="11">
        <f t="shared" si="0"/>
        <v>1</v>
      </c>
      <c r="R20" s="11">
        <f t="shared" si="1"/>
        <v>4</v>
      </c>
      <c r="S20" s="11">
        <f t="shared" si="2"/>
        <v>4</v>
      </c>
      <c r="T20" s="11">
        <f t="shared" si="3"/>
        <v>4</v>
      </c>
      <c r="U20" s="11">
        <f t="shared" si="4"/>
        <v>4</v>
      </c>
      <c r="V20" s="11">
        <f t="shared" si="5"/>
        <v>3</v>
      </c>
      <c r="W20" s="11">
        <f t="shared" si="6"/>
        <v>3</v>
      </c>
      <c r="X20" s="11">
        <f t="shared" si="7"/>
        <v>4</v>
      </c>
      <c r="Y20" s="11">
        <f t="shared" si="8"/>
        <v>4</v>
      </c>
      <c r="Z20" s="11">
        <f t="shared" si="9"/>
        <v>4</v>
      </c>
      <c r="AA20" s="11">
        <f t="shared" si="10"/>
        <v>35</v>
      </c>
      <c r="AB20" s="12">
        <f t="shared" si="11"/>
        <v>87.5</v>
      </c>
      <c r="AC20" s="13" t="str">
        <f t="shared" si="12"/>
        <v>A</v>
      </c>
      <c r="AD20" s="1"/>
      <c r="AE20" s="1"/>
      <c r="AF20" s="1"/>
      <c r="AG20" s="1"/>
    </row>
    <row r="21" spans="1:33" ht="15.75" customHeight="1" x14ac:dyDescent="0.3">
      <c r="A21" s="1"/>
      <c r="B21" s="9">
        <v>18</v>
      </c>
      <c r="C21" s="18" t="s">
        <v>34</v>
      </c>
      <c r="D21" s="19">
        <v>5</v>
      </c>
      <c r="E21" s="19">
        <v>1</v>
      </c>
      <c r="F21" s="19">
        <v>5</v>
      </c>
      <c r="G21" s="19">
        <v>2</v>
      </c>
      <c r="H21" s="19">
        <v>5</v>
      </c>
      <c r="I21" s="19">
        <v>1</v>
      </c>
      <c r="J21" s="19">
        <v>5</v>
      </c>
      <c r="K21" s="19">
        <v>1</v>
      </c>
      <c r="L21" s="19">
        <v>5</v>
      </c>
      <c r="M21" s="19">
        <v>1</v>
      </c>
      <c r="N21" s="21"/>
      <c r="O21" s="19">
        <v>18</v>
      </c>
      <c r="P21" s="18" t="s">
        <v>34</v>
      </c>
      <c r="Q21" s="11">
        <f t="shared" si="0"/>
        <v>4</v>
      </c>
      <c r="R21" s="11">
        <f t="shared" si="1"/>
        <v>4</v>
      </c>
      <c r="S21" s="11">
        <f t="shared" si="2"/>
        <v>4</v>
      </c>
      <c r="T21" s="11">
        <f t="shared" si="3"/>
        <v>3</v>
      </c>
      <c r="U21" s="11">
        <f t="shared" si="4"/>
        <v>4</v>
      </c>
      <c r="V21" s="11">
        <f t="shared" si="5"/>
        <v>4</v>
      </c>
      <c r="W21" s="11">
        <f t="shared" si="6"/>
        <v>4</v>
      </c>
      <c r="X21" s="11">
        <f t="shared" si="7"/>
        <v>4</v>
      </c>
      <c r="Y21" s="11">
        <f t="shared" si="8"/>
        <v>4</v>
      </c>
      <c r="Z21" s="11">
        <f t="shared" si="9"/>
        <v>4</v>
      </c>
      <c r="AA21" s="11">
        <f t="shared" si="10"/>
        <v>39</v>
      </c>
      <c r="AB21" s="12">
        <f t="shared" si="11"/>
        <v>97.5</v>
      </c>
      <c r="AC21" s="13" t="str">
        <f t="shared" si="12"/>
        <v>A</v>
      </c>
      <c r="AD21" s="1"/>
      <c r="AE21" s="1"/>
      <c r="AF21" s="1"/>
      <c r="AG21" s="1"/>
    </row>
    <row r="22" spans="1:33" ht="15.75" customHeight="1" x14ac:dyDescent="0.3">
      <c r="A22" s="1"/>
      <c r="B22" s="9">
        <v>19</v>
      </c>
      <c r="C22" s="18" t="s">
        <v>35</v>
      </c>
      <c r="D22" s="19">
        <v>4</v>
      </c>
      <c r="E22" s="19">
        <v>4</v>
      </c>
      <c r="F22" s="19">
        <v>4</v>
      </c>
      <c r="G22" s="19">
        <v>3</v>
      </c>
      <c r="H22" s="19">
        <v>5</v>
      </c>
      <c r="I22" s="19">
        <v>2</v>
      </c>
      <c r="J22" s="19">
        <v>3</v>
      </c>
      <c r="K22" s="19">
        <v>3</v>
      </c>
      <c r="L22" s="19">
        <v>4</v>
      </c>
      <c r="M22" s="19">
        <v>3</v>
      </c>
      <c r="N22" s="21"/>
      <c r="O22" s="19">
        <v>19</v>
      </c>
      <c r="P22" s="18" t="s">
        <v>35</v>
      </c>
      <c r="Q22" s="11">
        <f t="shared" si="0"/>
        <v>3</v>
      </c>
      <c r="R22" s="11">
        <f t="shared" si="1"/>
        <v>1</v>
      </c>
      <c r="S22" s="11">
        <f t="shared" si="2"/>
        <v>3</v>
      </c>
      <c r="T22" s="11">
        <f t="shared" si="3"/>
        <v>2</v>
      </c>
      <c r="U22" s="11">
        <f t="shared" si="4"/>
        <v>4</v>
      </c>
      <c r="V22" s="11">
        <f t="shared" si="5"/>
        <v>3</v>
      </c>
      <c r="W22" s="11">
        <f t="shared" si="6"/>
        <v>2</v>
      </c>
      <c r="X22" s="11">
        <f t="shared" si="7"/>
        <v>2</v>
      </c>
      <c r="Y22" s="11">
        <f t="shared" si="8"/>
        <v>3</v>
      </c>
      <c r="Z22" s="11">
        <f t="shared" si="9"/>
        <v>2</v>
      </c>
      <c r="AA22" s="11">
        <f t="shared" si="10"/>
        <v>25</v>
      </c>
      <c r="AB22" s="12">
        <f t="shared" si="11"/>
        <v>62.5</v>
      </c>
      <c r="AC22" s="13" t="str">
        <f t="shared" si="12"/>
        <v>D</v>
      </c>
      <c r="AD22" s="1"/>
      <c r="AE22" s="1"/>
      <c r="AF22" s="1"/>
      <c r="AG22" s="1"/>
    </row>
    <row r="23" spans="1:33" ht="15.75" customHeight="1" x14ac:dyDescent="0.3">
      <c r="A23" s="1"/>
      <c r="B23" s="9">
        <v>20</v>
      </c>
      <c r="C23" s="18" t="s">
        <v>36</v>
      </c>
      <c r="D23" s="19">
        <v>5</v>
      </c>
      <c r="E23" s="19">
        <v>1</v>
      </c>
      <c r="F23" s="19">
        <v>5</v>
      </c>
      <c r="G23" s="19">
        <v>1</v>
      </c>
      <c r="H23" s="19">
        <v>5</v>
      </c>
      <c r="I23" s="19">
        <v>1</v>
      </c>
      <c r="J23" s="19">
        <v>5</v>
      </c>
      <c r="K23" s="19">
        <v>1</v>
      </c>
      <c r="L23" s="19">
        <v>5</v>
      </c>
      <c r="M23" s="19">
        <v>1</v>
      </c>
      <c r="N23" s="21"/>
      <c r="O23" s="19">
        <v>20</v>
      </c>
      <c r="P23" s="22" t="s">
        <v>36</v>
      </c>
      <c r="Q23" s="11">
        <f t="shared" si="0"/>
        <v>4</v>
      </c>
      <c r="R23" s="11">
        <f t="shared" si="1"/>
        <v>4</v>
      </c>
      <c r="S23" s="11">
        <f t="shared" si="2"/>
        <v>4</v>
      </c>
      <c r="T23" s="11">
        <f t="shared" si="3"/>
        <v>4</v>
      </c>
      <c r="U23" s="11">
        <f t="shared" si="4"/>
        <v>4</v>
      </c>
      <c r="V23" s="11">
        <f t="shared" si="5"/>
        <v>4</v>
      </c>
      <c r="W23" s="11">
        <f t="shared" si="6"/>
        <v>4</v>
      </c>
      <c r="X23" s="11">
        <f t="shared" si="7"/>
        <v>4</v>
      </c>
      <c r="Y23" s="11">
        <f t="shared" si="8"/>
        <v>4</v>
      </c>
      <c r="Z23" s="11">
        <f t="shared" si="9"/>
        <v>4</v>
      </c>
      <c r="AA23" s="11">
        <f t="shared" si="10"/>
        <v>40</v>
      </c>
      <c r="AB23" s="12">
        <f t="shared" si="11"/>
        <v>100</v>
      </c>
      <c r="AC23" s="13" t="str">
        <f t="shared" si="12"/>
        <v>A</v>
      </c>
      <c r="AD23" s="1"/>
      <c r="AE23" s="1"/>
      <c r="AF23" s="1"/>
      <c r="AG23" s="1"/>
    </row>
    <row r="24" spans="1:33" ht="15.75" customHeight="1" x14ac:dyDescent="0.3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23">
        <f>SUM(AB4:AB23)/20</f>
        <v>79.75</v>
      </c>
      <c r="AC24" s="24" t="str">
        <f t="shared" si="12"/>
        <v>B</v>
      </c>
      <c r="AD24" s="57" t="s">
        <v>37</v>
      </c>
      <c r="AE24" s="1"/>
      <c r="AF24" s="1"/>
      <c r="AG24" s="1"/>
    </row>
    <row r="25" spans="1:33" ht="15.75" customHeight="1" x14ac:dyDescent="0.3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25" t="str">
        <f>IF(AC24="A", "Excellent", IF(AC24="B", "Good", IF(AC24="C", "Ok", IF(AC24="D", "Awful", "Poor"))))</f>
        <v>Good</v>
      </c>
      <c r="AD25" s="52"/>
      <c r="AE25" s="1"/>
      <c r="AF25" s="1"/>
      <c r="AG25" s="1"/>
    </row>
    <row r="26" spans="1:33"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52"/>
      <c r="AE26" s="1"/>
      <c r="AF26" s="1"/>
      <c r="AG26" s="1"/>
    </row>
    <row r="27" spans="1:33" ht="15.75" customHeight="1" x14ac:dyDescent="0.3">
      <c r="A27" s="1"/>
      <c r="B27" s="1"/>
      <c r="C27" s="1"/>
      <c r="D27" s="1"/>
      <c r="E27" s="1"/>
      <c r="F27" s="1"/>
      <c r="G27" s="1"/>
      <c r="H27" s="1"/>
      <c r="I27" s="1"/>
      <c r="J27" s="1"/>
      <c r="K27" s="1"/>
      <c r="L27" s="1"/>
      <c r="M27" s="1"/>
      <c r="N27" s="1"/>
      <c r="O27" s="1"/>
      <c r="P27" s="1"/>
      <c r="Q27" s="1"/>
      <c r="R27" s="1"/>
      <c r="S27" s="1"/>
      <c r="T27" s="1"/>
      <c r="U27" s="58" t="s">
        <v>38</v>
      </c>
      <c r="V27" s="52"/>
      <c r="W27" s="1"/>
      <c r="X27" s="1"/>
      <c r="Y27" s="1"/>
      <c r="Z27" s="1"/>
      <c r="AA27" s="1"/>
      <c r="AB27" s="1"/>
      <c r="AC27" s="1"/>
      <c r="AD27" s="1"/>
      <c r="AE27" s="1"/>
      <c r="AF27" s="1"/>
      <c r="AG27" s="1"/>
    </row>
    <row r="28" spans="1:33" ht="15.75" customHeight="1" x14ac:dyDescent="0.3">
      <c r="A28" s="1"/>
      <c r="B28" s="1"/>
      <c r="C28" s="1"/>
      <c r="D28" s="5"/>
      <c r="E28" s="1"/>
      <c r="F28" s="1"/>
      <c r="G28" s="1"/>
      <c r="H28" s="1"/>
      <c r="I28" s="1"/>
      <c r="J28" s="1"/>
      <c r="K28" s="1"/>
      <c r="L28" s="1" t="s">
        <v>39</v>
      </c>
      <c r="M28" s="1"/>
      <c r="N28" s="1" t="s">
        <v>40</v>
      </c>
      <c r="O28" s="1"/>
      <c r="P28" s="1"/>
      <c r="Q28" s="1"/>
      <c r="R28" s="1"/>
      <c r="S28" s="1"/>
      <c r="T28" s="1"/>
      <c r="U28" s="26" t="s">
        <v>41</v>
      </c>
      <c r="V28" s="26">
        <f>COUNTIF(AC4:AC23,"A")</f>
        <v>10</v>
      </c>
      <c r="W28" s="1"/>
      <c r="X28" s="1"/>
      <c r="Y28" s="1"/>
      <c r="Z28" s="1"/>
      <c r="AA28" s="1"/>
      <c r="AB28" s="1"/>
      <c r="AC28" s="1"/>
      <c r="AD28" s="1"/>
      <c r="AE28" s="1"/>
      <c r="AF28" s="1"/>
      <c r="AG28" s="1"/>
    </row>
    <row r="29" spans="1:33" ht="15.75" customHeight="1" x14ac:dyDescent="0.3">
      <c r="A29" s="1"/>
      <c r="B29" s="1"/>
      <c r="C29" s="1"/>
      <c r="D29" s="5"/>
      <c r="E29" s="1"/>
      <c r="F29" s="1"/>
      <c r="G29" s="1"/>
      <c r="H29" s="1"/>
      <c r="I29" s="1"/>
      <c r="J29" s="1"/>
      <c r="K29" s="1"/>
      <c r="L29" s="1" t="s">
        <v>42</v>
      </c>
      <c r="M29" s="1"/>
      <c r="N29" s="1" t="s">
        <v>43</v>
      </c>
      <c r="O29" s="1"/>
      <c r="P29" s="1"/>
      <c r="Q29" s="1"/>
      <c r="R29" s="1"/>
      <c r="S29" s="1"/>
      <c r="T29" s="1"/>
      <c r="U29" s="26" t="s">
        <v>44</v>
      </c>
      <c r="V29" s="26">
        <f>COUNTIF(AC4:AC23,"B")</f>
        <v>5</v>
      </c>
      <c r="W29" s="1"/>
      <c r="X29" s="1"/>
      <c r="Y29" s="1"/>
      <c r="Z29" s="1"/>
      <c r="AA29" s="1"/>
      <c r="AB29" s="1"/>
      <c r="AC29" s="1"/>
      <c r="AD29" s="1"/>
      <c r="AE29" s="1"/>
      <c r="AF29" s="1"/>
      <c r="AG29" s="1"/>
    </row>
    <row r="30" spans="1:33" ht="15.75" customHeight="1" x14ac:dyDescent="0.3">
      <c r="A30" s="1"/>
      <c r="B30" s="1"/>
      <c r="C30" s="1"/>
      <c r="D30" s="1"/>
      <c r="E30" s="1"/>
      <c r="F30" s="1"/>
      <c r="G30" s="1"/>
      <c r="H30" s="1"/>
      <c r="I30" s="1"/>
      <c r="J30" s="1"/>
      <c r="K30" s="1"/>
      <c r="L30" s="1" t="s">
        <v>45</v>
      </c>
      <c r="M30" s="1"/>
      <c r="N30" s="1" t="s">
        <v>46</v>
      </c>
      <c r="O30" s="1"/>
      <c r="P30" s="1"/>
      <c r="Q30" s="1"/>
      <c r="R30" s="1"/>
      <c r="S30" s="1"/>
      <c r="T30" s="1"/>
      <c r="U30" s="26" t="s">
        <v>47</v>
      </c>
      <c r="V30" s="26">
        <f>COUNTIF(AC4:AC23,"C")</f>
        <v>0</v>
      </c>
      <c r="W30" s="1"/>
      <c r="X30" s="1"/>
      <c r="Y30" s="1"/>
      <c r="Z30" s="1"/>
      <c r="AA30" s="1"/>
      <c r="AB30" s="1"/>
      <c r="AC30" s="1"/>
      <c r="AD30" s="1"/>
      <c r="AE30" s="1"/>
      <c r="AF30" s="1"/>
      <c r="AG30" s="1"/>
    </row>
    <row r="31" spans="1:33" ht="15.75" customHeight="1" x14ac:dyDescent="0.3">
      <c r="A31" s="1"/>
      <c r="B31" s="1"/>
      <c r="C31" s="1"/>
      <c r="D31" s="1"/>
      <c r="E31" s="1"/>
      <c r="F31" s="1"/>
      <c r="G31" s="1"/>
      <c r="H31" s="1"/>
      <c r="I31" s="1"/>
      <c r="J31" s="1"/>
      <c r="K31" s="1"/>
      <c r="L31" s="1" t="s">
        <v>48</v>
      </c>
      <c r="M31" s="1"/>
      <c r="N31" s="1" t="s">
        <v>49</v>
      </c>
      <c r="O31" s="1"/>
      <c r="P31" s="1"/>
      <c r="Q31" s="1"/>
      <c r="R31" s="1"/>
      <c r="S31" s="1"/>
      <c r="T31" s="1"/>
      <c r="U31" s="26" t="s">
        <v>50</v>
      </c>
      <c r="V31" s="26">
        <f>COUNTIF(AC4:AC23,"D")</f>
        <v>5</v>
      </c>
      <c r="W31" s="1"/>
      <c r="X31" s="1"/>
      <c r="Y31" s="1"/>
      <c r="Z31" s="1"/>
      <c r="AA31" s="1"/>
      <c r="AB31" s="1"/>
      <c r="AC31" s="1"/>
      <c r="AD31" s="1"/>
      <c r="AE31" s="1"/>
      <c r="AF31" s="1"/>
      <c r="AG31" s="1"/>
    </row>
    <row r="32" spans="1:33" ht="15.75" customHeight="1" x14ac:dyDescent="0.3">
      <c r="A32" s="1"/>
      <c r="B32" s="1"/>
      <c r="C32" s="1"/>
      <c r="D32" s="1"/>
      <c r="E32" s="1"/>
      <c r="F32" s="1"/>
      <c r="G32" s="1"/>
      <c r="H32" s="1"/>
      <c r="I32" s="1"/>
      <c r="J32" s="1"/>
      <c r="K32" s="1"/>
      <c r="L32" s="1" t="s">
        <v>51</v>
      </c>
      <c r="M32" s="1"/>
      <c r="N32" s="1" t="s">
        <v>52</v>
      </c>
      <c r="O32" s="1"/>
      <c r="P32" s="1"/>
      <c r="Q32" s="1"/>
      <c r="R32" s="1"/>
      <c r="S32" s="1"/>
      <c r="T32" s="1"/>
      <c r="U32" s="26" t="s">
        <v>53</v>
      </c>
      <c r="V32" s="26">
        <f>COUNTIF(AC4:AC23,"F")</f>
        <v>0</v>
      </c>
      <c r="W32" s="1"/>
      <c r="X32" s="1"/>
      <c r="Y32" s="1"/>
      <c r="Z32" s="1"/>
      <c r="AA32" s="1"/>
      <c r="AB32" s="1"/>
      <c r="AC32" s="1"/>
      <c r="AD32" s="1"/>
      <c r="AE32" s="1"/>
      <c r="AF32" s="1"/>
      <c r="AG32" s="1"/>
    </row>
    <row r="33" spans="1:33"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11">
    <mergeCell ref="AB2:AB3"/>
    <mergeCell ref="AC2:AC3"/>
    <mergeCell ref="AD24:AD26"/>
    <mergeCell ref="U27:V27"/>
    <mergeCell ref="B2:B3"/>
    <mergeCell ref="C2:C3"/>
    <mergeCell ref="D2:M2"/>
    <mergeCell ref="O2:O3"/>
    <mergeCell ref="P2:P3"/>
    <mergeCell ref="Q2:Z2"/>
    <mergeCell ref="AA2:AA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1000"/>
  <sheetViews>
    <sheetView workbookViewId="0"/>
  </sheetViews>
  <sheetFormatPr defaultColWidth="12.6328125" defaultRowHeight="15" customHeight="1" x14ac:dyDescent="0.25"/>
  <cols>
    <col min="1" max="1" width="6.36328125" customWidth="1"/>
    <col min="2" max="2" width="19.6328125" customWidth="1"/>
    <col min="3" max="3" width="13.453125" customWidth="1"/>
    <col min="4" max="4" width="21.453125" customWidth="1"/>
    <col min="5" max="5" width="22.26953125" customWidth="1"/>
    <col min="6" max="6" width="21.7265625" customWidth="1"/>
    <col min="7" max="8" width="21.90625" customWidth="1"/>
    <col min="9" max="9" width="21.7265625" customWidth="1"/>
    <col min="10" max="10" width="22.08984375" customWidth="1"/>
    <col min="11" max="11" width="22.26953125" customWidth="1"/>
  </cols>
  <sheetData>
    <row r="1" spans="1:27" ht="15.75" customHeight="1" x14ac:dyDescent="0.3">
      <c r="A1" s="1"/>
      <c r="B1" s="1"/>
      <c r="C1" s="1"/>
      <c r="D1" s="1"/>
      <c r="E1" s="1"/>
      <c r="F1" s="1"/>
      <c r="G1" s="1"/>
      <c r="H1" s="1"/>
      <c r="I1" s="1"/>
      <c r="J1" s="1"/>
      <c r="K1" s="1"/>
      <c r="L1" s="1"/>
      <c r="M1" s="1"/>
      <c r="N1" s="1"/>
      <c r="O1" s="1"/>
      <c r="P1" s="1"/>
      <c r="Q1" s="1"/>
      <c r="R1" s="1"/>
      <c r="S1" s="1"/>
      <c r="T1" s="1"/>
      <c r="U1" s="1"/>
      <c r="V1" s="1"/>
      <c r="W1" s="1"/>
      <c r="X1" s="1"/>
      <c r="Y1" s="1"/>
      <c r="Z1" s="1"/>
      <c r="AA1" s="1"/>
    </row>
    <row r="2" spans="1:27" ht="15.75" customHeight="1" x14ac:dyDescent="0.3">
      <c r="A2" s="1"/>
      <c r="B2" s="1"/>
      <c r="C2" s="2" t="s">
        <v>54</v>
      </c>
      <c r="D2" s="27" t="s">
        <v>55</v>
      </c>
      <c r="E2" s="28" t="s">
        <v>56</v>
      </c>
      <c r="F2" s="29" t="s">
        <v>57</v>
      </c>
      <c r="G2" s="30" t="s">
        <v>58</v>
      </c>
      <c r="H2" s="31" t="s">
        <v>59</v>
      </c>
      <c r="I2" s="32" t="s">
        <v>60</v>
      </c>
      <c r="J2" s="27" t="s">
        <v>61</v>
      </c>
      <c r="K2" s="28" t="s">
        <v>62</v>
      </c>
      <c r="L2" s="1"/>
      <c r="M2" s="1"/>
      <c r="N2" s="1"/>
      <c r="O2" s="1"/>
      <c r="P2" s="1"/>
      <c r="Q2" s="1"/>
      <c r="R2" s="1"/>
      <c r="S2" s="1"/>
      <c r="T2" s="1"/>
      <c r="U2" s="1"/>
      <c r="V2" s="1"/>
      <c r="W2" s="1"/>
      <c r="X2" s="1"/>
      <c r="Y2" s="1"/>
      <c r="Z2" s="1"/>
      <c r="AA2" s="1"/>
    </row>
    <row r="3" spans="1:27" ht="15.75" customHeight="1" x14ac:dyDescent="0.3">
      <c r="A3" s="1"/>
      <c r="B3" s="14" t="s">
        <v>2</v>
      </c>
      <c r="C3" s="3">
        <v>1</v>
      </c>
      <c r="D3" s="3">
        <v>5</v>
      </c>
      <c r="E3" s="3">
        <v>5</v>
      </c>
      <c r="F3" s="3">
        <v>5</v>
      </c>
      <c r="G3" s="3">
        <v>5</v>
      </c>
      <c r="H3" s="3">
        <v>4</v>
      </c>
      <c r="I3" s="3">
        <v>5</v>
      </c>
      <c r="J3" s="3">
        <v>5</v>
      </c>
      <c r="K3" s="3">
        <v>5</v>
      </c>
      <c r="L3" s="1"/>
      <c r="M3" s="1"/>
      <c r="N3" s="1"/>
      <c r="O3" s="1"/>
      <c r="P3" s="1"/>
      <c r="Q3" s="1"/>
      <c r="R3" s="1"/>
      <c r="S3" s="1"/>
      <c r="T3" s="1"/>
      <c r="U3" s="1"/>
      <c r="V3" s="1"/>
      <c r="W3" s="1"/>
      <c r="X3" s="1"/>
      <c r="Y3" s="1"/>
      <c r="Z3" s="1"/>
      <c r="AA3" s="1"/>
    </row>
    <row r="4" spans="1:27" ht="15.75" customHeight="1" x14ac:dyDescent="0.3">
      <c r="A4" s="1"/>
      <c r="B4" s="14" t="s">
        <v>3</v>
      </c>
      <c r="C4" s="3">
        <v>2</v>
      </c>
      <c r="D4" s="3">
        <v>5</v>
      </c>
      <c r="E4" s="3">
        <v>5</v>
      </c>
      <c r="F4" s="3">
        <v>5</v>
      </c>
      <c r="G4" s="3">
        <v>5</v>
      </c>
      <c r="H4" s="3">
        <v>4</v>
      </c>
      <c r="I4" s="3">
        <v>5</v>
      </c>
      <c r="J4" s="3">
        <v>5</v>
      </c>
      <c r="K4" s="3">
        <v>4</v>
      </c>
      <c r="L4" s="1"/>
      <c r="M4" s="1"/>
      <c r="N4" s="1"/>
      <c r="O4" s="1"/>
      <c r="P4" s="1"/>
      <c r="Q4" s="1"/>
      <c r="R4" s="1"/>
      <c r="S4" s="1"/>
      <c r="T4" s="1"/>
      <c r="U4" s="1"/>
      <c r="V4" s="1"/>
      <c r="W4" s="1"/>
      <c r="X4" s="1"/>
      <c r="Y4" s="1"/>
      <c r="Z4" s="1"/>
      <c r="AA4" s="1"/>
    </row>
    <row r="5" spans="1:27" ht="15.75" customHeight="1" x14ac:dyDescent="0.3">
      <c r="A5" s="1"/>
      <c r="B5" s="14" t="s">
        <v>4</v>
      </c>
      <c r="C5" s="3">
        <v>3</v>
      </c>
      <c r="D5" s="3">
        <v>5</v>
      </c>
      <c r="E5" s="3">
        <v>5</v>
      </c>
      <c r="F5" s="3">
        <v>5</v>
      </c>
      <c r="G5" s="3">
        <v>5</v>
      </c>
      <c r="H5" s="3">
        <v>4</v>
      </c>
      <c r="I5" s="3">
        <v>4</v>
      </c>
      <c r="J5" s="3">
        <v>5</v>
      </c>
      <c r="K5" s="3">
        <v>5</v>
      </c>
      <c r="L5" s="1"/>
      <c r="M5" s="1"/>
      <c r="N5" s="1"/>
      <c r="O5" s="1"/>
      <c r="P5" s="1"/>
      <c r="Q5" s="1"/>
      <c r="R5" s="1"/>
      <c r="S5" s="1"/>
      <c r="T5" s="1"/>
      <c r="U5" s="1"/>
      <c r="V5" s="1"/>
      <c r="W5" s="1"/>
      <c r="X5" s="1"/>
      <c r="Y5" s="1"/>
      <c r="Z5" s="1"/>
      <c r="AA5" s="1"/>
    </row>
    <row r="6" spans="1:27" ht="15.75" customHeight="1" x14ac:dyDescent="0.3">
      <c r="A6" s="1"/>
      <c r="B6" s="14" t="s">
        <v>5</v>
      </c>
      <c r="C6" s="3">
        <v>4</v>
      </c>
      <c r="D6" s="3">
        <v>5</v>
      </c>
      <c r="E6" s="3">
        <v>5</v>
      </c>
      <c r="F6" s="3">
        <v>5</v>
      </c>
      <c r="G6" s="3">
        <v>5</v>
      </c>
      <c r="H6" s="3">
        <v>4</v>
      </c>
      <c r="I6" s="3">
        <v>5</v>
      </c>
      <c r="J6" s="3">
        <v>5</v>
      </c>
      <c r="K6" s="3">
        <v>4</v>
      </c>
      <c r="L6" s="1"/>
      <c r="M6" s="1"/>
      <c r="N6" s="1"/>
      <c r="O6" s="1"/>
      <c r="P6" s="1"/>
      <c r="Q6" s="1"/>
      <c r="R6" s="1"/>
      <c r="S6" s="1"/>
      <c r="T6" s="1"/>
      <c r="U6" s="1"/>
      <c r="V6" s="1"/>
      <c r="W6" s="1"/>
      <c r="X6" s="1"/>
      <c r="Y6" s="1"/>
      <c r="Z6" s="1"/>
      <c r="AA6" s="1"/>
    </row>
    <row r="7" spans="1:27" ht="15.75" customHeight="1" x14ac:dyDescent="0.3">
      <c r="A7" s="1"/>
      <c r="B7" s="14" t="s">
        <v>6</v>
      </c>
      <c r="C7" s="3">
        <v>5</v>
      </c>
      <c r="D7" s="3">
        <v>4</v>
      </c>
      <c r="E7" s="3">
        <v>4</v>
      </c>
      <c r="F7" s="3">
        <v>4</v>
      </c>
      <c r="G7" s="3">
        <v>3</v>
      </c>
      <c r="H7" s="3">
        <v>4</v>
      </c>
      <c r="I7" s="3">
        <v>5</v>
      </c>
      <c r="J7" s="3">
        <v>4</v>
      </c>
      <c r="K7" s="3">
        <v>4</v>
      </c>
      <c r="L7" s="1"/>
      <c r="M7" s="1"/>
      <c r="N7" s="1"/>
      <c r="O7" s="1"/>
      <c r="P7" s="1"/>
      <c r="Q7" s="1"/>
      <c r="R7" s="1"/>
      <c r="S7" s="1"/>
      <c r="T7" s="1"/>
      <c r="U7" s="1"/>
      <c r="V7" s="1"/>
      <c r="W7" s="1"/>
      <c r="X7" s="1"/>
      <c r="Y7" s="1"/>
      <c r="Z7" s="1"/>
      <c r="AA7" s="1"/>
    </row>
    <row r="8" spans="1:27" ht="15.75" customHeight="1" x14ac:dyDescent="0.3">
      <c r="A8" s="1"/>
      <c r="B8" s="14" t="s">
        <v>7</v>
      </c>
      <c r="C8" s="3">
        <v>6</v>
      </c>
      <c r="D8" s="3">
        <v>4</v>
      </c>
      <c r="E8" s="3">
        <v>4</v>
      </c>
      <c r="F8" s="3">
        <v>5</v>
      </c>
      <c r="G8" s="3">
        <v>4</v>
      </c>
      <c r="H8" s="3">
        <v>3</v>
      </c>
      <c r="I8" s="3">
        <v>4</v>
      </c>
      <c r="J8" s="3">
        <v>4</v>
      </c>
      <c r="K8" s="3">
        <v>4</v>
      </c>
      <c r="L8" s="1"/>
      <c r="M8" s="1"/>
      <c r="N8" s="1"/>
      <c r="O8" s="1"/>
      <c r="P8" s="1"/>
      <c r="Q8" s="1"/>
      <c r="R8" s="1"/>
      <c r="S8" s="1"/>
      <c r="T8" s="1"/>
      <c r="U8" s="1"/>
      <c r="V8" s="1"/>
      <c r="W8" s="1"/>
      <c r="X8" s="1"/>
      <c r="Y8" s="1"/>
      <c r="Z8" s="1"/>
      <c r="AA8" s="1"/>
    </row>
    <row r="9" spans="1:27" ht="15.75" customHeight="1" x14ac:dyDescent="0.3">
      <c r="A9" s="1"/>
      <c r="B9" s="14" t="s">
        <v>8</v>
      </c>
      <c r="C9" s="3">
        <v>7</v>
      </c>
      <c r="D9" s="3">
        <v>5</v>
      </c>
      <c r="E9" s="3">
        <v>5</v>
      </c>
      <c r="F9" s="3">
        <v>5</v>
      </c>
      <c r="G9" s="3">
        <v>5</v>
      </c>
      <c r="H9" s="3">
        <v>4</v>
      </c>
      <c r="I9" s="3">
        <v>5</v>
      </c>
      <c r="J9" s="3">
        <v>5</v>
      </c>
      <c r="K9" s="3">
        <v>5</v>
      </c>
      <c r="L9" s="1"/>
      <c r="M9" s="1"/>
      <c r="N9" s="1"/>
      <c r="O9" s="1"/>
      <c r="P9" s="1"/>
      <c r="Q9" s="1"/>
      <c r="R9" s="1"/>
      <c r="S9" s="1"/>
      <c r="T9" s="1"/>
      <c r="U9" s="1"/>
      <c r="V9" s="1"/>
      <c r="W9" s="1"/>
      <c r="X9" s="1"/>
      <c r="Y9" s="1"/>
      <c r="Z9" s="1"/>
      <c r="AA9" s="1"/>
    </row>
    <row r="10" spans="1:27" ht="15.75" customHeight="1" x14ac:dyDescent="0.3">
      <c r="A10" s="1"/>
      <c r="B10" s="14" t="s">
        <v>24</v>
      </c>
      <c r="C10" s="3">
        <v>8</v>
      </c>
      <c r="D10" s="3">
        <v>5</v>
      </c>
      <c r="E10" s="3">
        <v>5</v>
      </c>
      <c r="F10" s="3">
        <v>5</v>
      </c>
      <c r="G10" s="3">
        <v>5</v>
      </c>
      <c r="H10" s="3">
        <v>5</v>
      </c>
      <c r="I10" s="3">
        <v>5</v>
      </c>
      <c r="J10" s="3">
        <v>5</v>
      </c>
      <c r="K10" s="3">
        <v>5</v>
      </c>
      <c r="L10" s="1"/>
      <c r="M10" s="1"/>
      <c r="N10" s="1"/>
      <c r="O10" s="1"/>
      <c r="P10" s="1"/>
      <c r="Q10" s="1"/>
      <c r="R10" s="1"/>
      <c r="S10" s="1"/>
      <c r="T10" s="1"/>
      <c r="U10" s="1"/>
      <c r="V10" s="1"/>
      <c r="W10" s="1"/>
      <c r="X10" s="1"/>
      <c r="Y10" s="1"/>
      <c r="Z10" s="1"/>
      <c r="AA10" s="1"/>
    </row>
    <row r="11" spans="1:27" ht="15.75" customHeight="1" x14ac:dyDescent="0.3">
      <c r="A11" s="1"/>
      <c r="B11" s="14" t="s">
        <v>25</v>
      </c>
      <c r="C11" s="3">
        <v>9</v>
      </c>
      <c r="D11" s="3">
        <v>5</v>
      </c>
      <c r="E11" s="3">
        <v>4</v>
      </c>
      <c r="F11" s="3">
        <v>4</v>
      </c>
      <c r="G11" s="3">
        <v>5</v>
      </c>
      <c r="H11" s="3">
        <v>4</v>
      </c>
      <c r="I11" s="3">
        <v>5</v>
      </c>
      <c r="J11" s="3">
        <v>4</v>
      </c>
      <c r="K11" s="3">
        <v>4</v>
      </c>
      <c r="L11" s="1"/>
      <c r="M11" s="1"/>
      <c r="N11" s="1"/>
      <c r="O11" s="1"/>
      <c r="P11" s="1"/>
      <c r="Q11" s="1"/>
      <c r="R11" s="1"/>
      <c r="S11" s="1"/>
      <c r="T11" s="1"/>
      <c r="U11" s="1"/>
      <c r="V11" s="1"/>
      <c r="W11" s="1"/>
      <c r="X11" s="1"/>
      <c r="Y11" s="1"/>
      <c r="Z11" s="1"/>
      <c r="AA11" s="1"/>
    </row>
    <row r="12" spans="1:27" ht="15.75" customHeight="1" x14ac:dyDescent="0.3">
      <c r="A12" s="1"/>
      <c r="B12" s="14" t="s">
        <v>26</v>
      </c>
      <c r="C12" s="3">
        <v>10</v>
      </c>
      <c r="D12" s="33">
        <v>5</v>
      </c>
      <c r="E12" s="33">
        <v>5</v>
      </c>
      <c r="F12" s="33">
        <v>5</v>
      </c>
      <c r="G12" s="33">
        <v>5</v>
      </c>
      <c r="H12" s="33">
        <v>5</v>
      </c>
      <c r="I12" s="33">
        <v>5</v>
      </c>
      <c r="J12" s="33">
        <v>5</v>
      </c>
      <c r="K12" s="33">
        <v>5</v>
      </c>
      <c r="M12" s="1"/>
      <c r="N12" s="1"/>
      <c r="O12" s="1"/>
      <c r="P12" s="1"/>
      <c r="Q12" s="1"/>
      <c r="R12" s="1"/>
      <c r="S12" s="1"/>
      <c r="T12" s="1"/>
      <c r="U12" s="1"/>
      <c r="V12" s="1"/>
      <c r="W12" s="1"/>
      <c r="X12" s="1"/>
      <c r="Y12" s="1"/>
      <c r="Z12" s="1"/>
      <c r="AA12" s="1"/>
    </row>
    <row r="13" spans="1:27" ht="15.75" customHeight="1" x14ac:dyDescent="0.3">
      <c r="A13" s="1"/>
      <c r="B13" s="14" t="s">
        <v>27</v>
      </c>
      <c r="C13" s="3">
        <v>11</v>
      </c>
      <c r="D13" s="33">
        <v>5</v>
      </c>
      <c r="E13" s="33">
        <v>5</v>
      </c>
      <c r="F13" s="33">
        <v>5</v>
      </c>
      <c r="G13" s="33">
        <v>5</v>
      </c>
      <c r="H13" s="33">
        <v>5</v>
      </c>
      <c r="I13" s="33">
        <v>5</v>
      </c>
      <c r="J13" s="33">
        <v>5</v>
      </c>
      <c r="K13" s="33">
        <v>5</v>
      </c>
      <c r="L13" s="1"/>
      <c r="M13" s="1"/>
      <c r="N13" s="1"/>
      <c r="O13" s="1"/>
      <c r="P13" s="1"/>
      <c r="Q13" s="1"/>
      <c r="R13" s="1"/>
      <c r="S13" s="1"/>
      <c r="T13" s="1"/>
      <c r="U13" s="1"/>
      <c r="V13" s="1"/>
      <c r="W13" s="1"/>
      <c r="X13" s="1"/>
      <c r="Y13" s="1"/>
      <c r="Z13" s="1"/>
      <c r="AA13" s="1"/>
    </row>
    <row r="14" spans="1:27" ht="15.75" customHeight="1" x14ac:dyDescent="0.3">
      <c r="A14" s="1"/>
      <c r="B14" s="14" t="s">
        <v>28</v>
      </c>
      <c r="C14" s="3">
        <v>12</v>
      </c>
      <c r="D14" s="3">
        <v>5</v>
      </c>
      <c r="E14" s="3">
        <v>5</v>
      </c>
      <c r="F14" s="3">
        <v>4</v>
      </c>
      <c r="G14" s="3">
        <v>4</v>
      </c>
      <c r="H14" s="3">
        <v>4</v>
      </c>
      <c r="I14" s="3">
        <v>5</v>
      </c>
      <c r="J14" s="3">
        <v>5</v>
      </c>
      <c r="K14" s="3">
        <v>5</v>
      </c>
      <c r="L14" s="1"/>
      <c r="M14" s="1"/>
      <c r="N14" s="1"/>
      <c r="O14" s="1"/>
      <c r="P14" s="1"/>
      <c r="Q14" s="1"/>
      <c r="R14" s="1"/>
      <c r="S14" s="1"/>
      <c r="T14" s="1"/>
      <c r="U14" s="1"/>
      <c r="V14" s="1"/>
      <c r="W14" s="1"/>
      <c r="X14" s="1"/>
      <c r="Y14" s="1"/>
      <c r="Z14" s="1"/>
      <c r="AA14" s="1"/>
    </row>
    <row r="15" spans="1:27" ht="15.75" customHeight="1" x14ac:dyDescent="0.3">
      <c r="A15" s="1"/>
      <c r="B15" s="14" t="s">
        <v>29</v>
      </c>
      <c r="C15" s="3">
        <v>13</v>
      </c>
      <c r="D15" s="3">
        <v>4</v>
      </c>
      <c r="E15" s="3">
        <v>4</v>
      </c>
      <c r="F15" s="3">
        <v>4</v>
      </c>
      <c r="G15" s="3">
        <v>4</v>
      </c>
      <c r="H15" s="3">
        <v>4</v>
      </c>
      <c r="I15" s="3">
        <v>4</v>
      </c>
      <c r="J15" s="3">
        <v>4</v>
      </c>
      <c r="K15" s="3">
        <v>4</v>
      </c>
      <c r="L15" s="1"/>
      <c r="M15" s="1"/>
      <c r="N15" s="1"/>
      <c r="O15" s="1"/>
      <c r="P15" s="1"/>
      <c r="Q15" s="1"/>
      <c r="R15" s="1"/>
      <c r="S15" s="1"/>
      <c r="T15" s="1"/>
      <c r="U15" s="1"/>
      <c r="V15" s="1"/>
      <c r="W15" s="1"/>
      <c r="X15" s="1"/>
      <c r="Y15" s="1"/>
      <c r="Z15" s="1"/>
      <c r="AA15" s="1"/>
    </row>
    <row r="16" spans="1:27" ht="15.75" customHeight="1" x14ac:dyDescent="0.3">
      <c r="A16" s="1"/>
      <c r="B16" s="14" t="s">
        <v>30</v>
      </c>
      <c r="C16" s="3">
        <v>14</v>
      </c>
      <c r="D16" s="3">
        <v>5</v>
      </c>
      <c r="E16" s="3">
        <v>5</v>
      </c>
      <c r="F16" s="3">
        <v>5</v>
      </c>
      <c r="G16" s="3">
        <v>5</v>
      </c>
      <c r="H16" s="3">
        <v>5</v>
      </c>
      <c r="I16" s="3">
        <v>5</v>
      </c>
      <c r="J16" s="3">
        <v>5</v>
      </c>
      <c r="K16" s="3">
        <v>5</v>
      </c>
      <c r="L16" s="1"/>
      <c r="M16" s="1"/>
      <c r="N16" s="1"/>
      <c r="O16" s="1"/>
      <c r="P16" s="1"/>
      <c r="Q16" s="1"/>
      <c r="R16" s="1"/>
      <c r="S16" s="1"/>
      <c r="T16" s="1"/>
      <c r="U16" s="1"/>
      <c r="V16" s="1"/>
      <c r="W16" s="1"/>
      <c r="X16" s="1"/>
      <c r="Y16" s="1"/>
      <c r="Z16" s="1"/>
      <c r="AA16" s="1"/>
    </row>
    <row r="17" spans="1:27" ht="15.75" customHeight="1" x14ac:dyDescent="0.3">
      <c r="A17" s="1"/>
      <c r="B17" s="14" t="s">
        <v>31</v>
      </c>
      <c r="C17" s="3">
        <v>15</v>
      </c>
      <c r="D17" s="3">
        <v>4</v>
      </c>
      <c r="E17" s="3">
        <v>3</v>
      </c>
      <c r="F17" s="3">
        <v>3</v>
      </c>
      <c r="G17" s="3">
        <v>4</v>
      </c>
      <c r="H17" s="3">
        <v>3</v>
      </c>
      <c r="I17" s="3">
        <v>4</v>
      </c>
      <c r="J17" s="3">
        <v>4</v>
      </c>
      <c r="K17" s="3">
        <v>3</v>
      </c>
      <c r="L17" s="1"/>
      <c r="M17" s="1"/>
      <c r="N17" s="1"/>
      <c r="O17" s="1"/>
      <c r="P17" s="1"/>
      <c r="Q17" s="1"/>
      <c r="R17" s="1"/>
      <c r="S17" s="1"/>
      <c r="T17" s="1"/>
      <c r="U17" s="1"/>
      <c r="V17" s="1"/>
      <c r="W17" s="1"/>
      <c r="X17" s="1"/>
      <c r="Y17" s="1"/>
      <c r="Z17" s="1"/>
      <c r="AA17" s="1"/>
    </row>
    <row r="18" spans="1:27" ht="15.75" customHeight="1" x14ac:dyDescent="0.3">
      <c r="A18" s="1"/>
      <c r="B18" s="14" t="s">
        <v>32</v>
      </c>
      <c r="C18" s="3">
        <v>16</v>
      </c>
      <c r="D18" s="3">
        <v>4</v>
      </c>
      <c r="E18" s="3">
        <v>5</v>
      </c>
      <c r="F18" s="3">
        <v>5</v>
      </c>
      <c r="G18" s="3">
        <v>4</v>
      </c>
      <c r="H18" s="3">
        <v>4</v>
      </c>
      <c r="I18" s="3">
        <v>5</v>
      </c>
      <c r="J18" s="3">
        <v>4</v>
      </c>
      <c r="K18" s="3">
        <v>4</v>
      </c>
      <c r="L18" s="1"/>
      <c r="M18" s="1"/>
      <c r="N18" s="1"/>
      <c r="O18" s="1"/>
      <c r="P18" s="1"/>
      <c r="Q18" s="1"/>
      <c r="R18" s="1"/>
      <c r="S18" s="1"/>
      <c r="T18" s="1"/>
      <c r="U18" s="1"/>
      <c r="V18" s="1"/>
      <c r="W18" s="1"/>
      <c r="X18" s="1"/>
      <c r="Y18" s="1"/>
      <c r="Z18" s="1"/>
      <c r="AA18" s="1"/>
    </row>
    <row r="19" spans="1:27" ht="15.75" customHeight="1" x14ac:dyDescent="0.3">
      <c r="A19" s="1"/>
      <c r="B19" s="14" t="s">
        <v>33</v>
      </c>
      <c r="C19" s="3">
        <v>17</v>
      </c>
      <c r="D19" s="3">
        <v>5</v>
      </c>
      <c r="E19" s="3">
        <v>4</v>
      </c>
      <c r="F19" s="3">
        <v>5</v>
      </c>
      <c r="G19" s="3">
        <v>4</v>
      </c>
      <c r="H19" s="3">
        <v>5</v>
      </c>
      <c r="I19" s="3">
        <v>5</v>
      </c>
      <c r="J19" s="3">
        <v>5</v>
      </c>
      <c r="K19" s="3">
        <v>5</v>
      </c>
      <c r="L19" s="1"/>
      <c r="M19" s="1"/>
      <c r="N19" s="1"/>
      <c r="O19" s="1"/>
      <c r="P19" s="1"/>
      <c r="Q19" s="1"/>
      <c r="R19" s="1"/>
      <c r="S19" s="1"/>
      <c r="T19" s="1"/>
      <c r="U19" s="1"/>
      <c r="V19" s="1"/>
      <c r="W19" s="1"/>
      <c r="X19" s="1"/>
      <c r="Y19" s="1"/>
      <c r="Z19" s="1"/>
      <c r="AA19" s="1"/>
    </row>
    <row r="20" spans="1:27" ht="15.75" customHeight="1" x14ac:dyDescent="0.3">
      <c r="A20" s="1"/>
      <c r="B20" s="14" t="s">
        <v>34</v>
      </c>
      <c r="C20" s="3">
        <v>18</v>
      </c>
      <c r="D20" s="3">
        <v>5</v>
      </c>
      <c r="E20" s="3">
        <v>5</v>
      </c>
      <c r="F20" s="3">
        <v>5</v>
      </c>
      <c r="G20" s="3">
        <v>5</v>
      </c>
      <c r="H20" s="3">
        <v>5</v>
      </c>
      <c r="I20" s="3">
        <v>5</v>
      </c>
      <c r="J20" s="3">
        <v>5</v>
      </c>
      <c r="K20" s="3">
        <v>5</v>
      </c>
      <c r="L20" s="1"/>
      <c r="M20" s="1"/>
      <c r="N20" s="1"/>
      <c r="O20" s="1"/>
      <c r="P20" s="1"/>
      <c r="Q20" s="1"/>
      <c r="R20" s="1"/>
      <c r="S20" s="1"/>
      <c r="T20" s="1"/>
      <c r="U20" s="1"/>
      <c r="V20" s="1"/>
      <c r="W20" s="1"/>
      <c r="X20" s="1"/>
      <c r="Y20" s="1"/>
      <c r="Z20" s="1"/>
      <c r="AA20" s="1"/>
    </row>
    <row r="21" spans="1:27" ht="15.75" customHeight="1" x14ac:dyDescent="0.3">
      <c r="A21" s="1"/>
      <c r="B21" s="14" t="s">
        <v>35</v>
      </c>
      <c r="C21" s="3">
        <v>19</v>
      </c>
      <c r="D21" s="3">
        <v>4</v>
      </c>
      <c r="E21" s="3">
        <v>4</v>
      </c>
      <c r="F21" s="3">
        <v>5</v>
      </c>
      <c r="G21" s="3">
        <v>4</v>
      </c>
      <c r="H21" s="3">
        <v>3</v>
      </c>
      <c r="I21" s="3">
        <v>4</v>
      </c>
      <c r="J21" s="3">
        <v>5</v>
      </c>
      <c r="K21" s="3">
        <v>4</v>
      </c>
      <c r="L21" s="1"/>
      <c r="M21" s="1"/>
      <c r="N21" s="1"/>
      <c r="O21" s="1"/>
      <c r="P21" s="1"/>
      <c r="Q21" s="1"/>
      <c r="R21" s="1"/>
      <c r="S21" s="1"/>
      <c r="T21" s="1"/>
      <c r="U21" s="1"/>
      <c r="V21" s="1"/>
      <c r="W21" s="1"/>
      <c r="X21" s="1"/>
      <c r="Y21" s="1"/>
      <c r="Z21" s="1"/>
      <c r="AA21" s="1"/>
    </row>
    <row r="22" spans="1:27" ht="15.75" customHeight="1" x14ac:dyDescent="0.3">
      <c r="A22" s="1"/>
      <c r="B22" s="14" t="s">
        <v>36</v>
      </c>
      <c r="C22" s="3">
        <v>20</v>
      </c>
      <c r="D22" s="3">
        <v>5</v>
      </c>
      <c r="E22" s="3">
        <v>5</v>
      </c>
      <c r="F22" s="3">
        <v>5</v>
      </c>
      <c r="G22" s="3">
        <v>5</v>
      </c>
      <c r="H22" s="3">
        <v>5</v>
      </c>
      <c r="I22" s="3">
        <v>5</v>
      </c>
      <c r="J22" s="3">
        <v>5</v>
      </c>
      <c r="K22" s="3">
        <v>5</v>
      </c>
      <c r="L22" s="1"/>
      <c r="M22" s="1"/>
      <c r="N22" s="1"/>
      <c r="O22" s="1"/>
      <c r="P22" s="1"/>
      <c r="Q22" s="1"/>
      <c r="R22" s="1"/>
      <c r="S22" s="1"/>
      <c r="T22" s="1"/>
      <c r="U22" s="1"/>
      <c r="V22" s="1"/>
      <c r="W22" s="1"/>
      <c r="X22" s="1"/>
      <c r="Y22" s="1"/>
      <c r="Z22" s="1"/>
      <c r="AA22" s="1"/>
    </row>
    <row r="23" spans="1:27" ht="15.75" customHeight="1" x14ac:dyDescent="0.3">
      <c r="A23" s="1"/>
      <c r="B23" s="1"/>
      <c r="C23" s="1"/>
      <c r="D23" s="3"/>
      <c r="E23" s="3"/>
      <c r="F23" s="3"/>
      <c r="G23" s="3"/>
      <c r="H23" s="3"/>
      <c r="I23" s="3"/>
      <c r="J23" s="3"/>
      <c r="K23" s="3"/>
      <c r="L23" s="1"/>
      <c r="M23" s="1"/>
      <c r="N23" s="1"/>
      <c r="O23" s="1"/>
      <c r="P23" s="1"/>
      <c r="Q23" s="1"/>
      <c r="R23" s="1"/>
      <c r="S23" s="1"/>
      <c r="T23" s="1"/>
      <c r="U23" s="1"/>
      <c r="V23" s="1"/>
      <c r="W23" s="1"/>
      <c r="X23" s="1"/>
      <c r="Y23" s="1"/>
      <c r="Z23" s="1"/>
      <c r="AA23" s="1"/>
    </row>
    <row r="24" spans="1:27" ht="15.75" customHeight="1" x14ac:dyDescent="0.3">
      <c r="A24" s="1"/>
      <c r="B24" s="1"/>
      <c r="C24" s="14" t="s">
        <v>63</v>
      </c>
      <c r="D24" s="34">
        <f t="shared" ref="D24:K24" si="0">AVERAGE(D3:D22)</f>
        <v>4.7</v>
      </c>
      <c r="E24" s="34">
        <f t="shared" si="0"/>
        <v>4.5999999999999996</v>
      </c>
      <c r="F24" s="34">
        <f t="shared" si="0"/>
        <v>4.7</v>
      </c>
      <c r="G24" s="34">
        <f t="shared" si="0"/>
        <v>4.55</v>
      </c>
      <c r="H24" s="34">
        <f t="shared" si="0"/>
        <v>4.2</v>
      </c>
      <c r="I24" s="34">
        <f t="shared" si="0"/>
        <v>4.75</v>
      </c>
      <c r="J24" s="34">
        <f t="shared" si="0"/>
        <v>4.7</v>
      </c>
      <c r="K24" s="34">
        <f t="shared" si="0"/>
        <v>4.5</v>
      </c>
      <c r="L24" s="35">
        <f>AVERAGE(D24:K24)</f>
        <v>4.5875000000000004</v>
      </c>
      <c r="M24" s="1"/>
      <c r="N24" s="1"/>
      <c r="O24" s="1"/>
      <c r="P24" s="1"/>
      <c r="Q24" s="1"/>
      <c r="R24" s="1"/>
      <c r="S24" s="1"/>
      <c r="T24" s="1"/>
      <c r="U24" s="1"/>
      <c r="V24" s="1"/>
      <c r="W24" s="1"/>
      <c r="X24" s="1"/>
      <c r="Y24" s="1"/>
      <c r="Z24" s="1"/>
      <c r="AA24" s="1"/>
    </row>
    <row r="25" spans="1:27"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5.75" customHeight="1" x14ac:dyDescent="0.3">
      <c r="A26" s="1"/>
      <c r="B26" s="36" t="s">
        <v>64</v>
      </c>
      <c r="C26" s="2"/>
      <c r="D26" s="3">
        <f t="shared" ref="D26:K26" si="1">COUNTIF(D3:D22,"1")</f>
        <v>0</v>
      </c>
      <c r="E26" s="3">
        <f t="shared" si="1"/>
        <v>0</v>
      </c>
      <c r="F26" s="3">
        <f t="shared" si="1"/>
        <v>0</v>
      </c>
      <c r="G26" s="3">
        <f t="shared" si="1"/>
        <v>0</v>
      </c>
      <c r="H26" s="3">
        <f t="shared" si="1"/>
        <v>0</v>
      </c>
      <c r="I26" s="3">
        <f t="shared" si="1"/>
        <v>0</v>
      </c>
      <c r="J26" s="3">
        <f t="shared" si="1"/>
        <v>0</v>
      </c>
      <c r="K26" s="3">
        <f t="shared" si="1"/>
        <v>0</v>
      </c>
      <c r="L26" s="1"/>
      <c r="M26" s="1"/>
      <c r="N26" s="1"/>
      <c r="O26" s="1"/>
      <c r="P26" s="1"/>
      <c r="Q26" s="1"/>
      <c r="R26" s="1"/>
      <c r="S26" s="1"/>
      <c r="T26" s="1"/>
      <c r="U26" s="1"/>
      <c r="V26" s="1"/>
      <c r="W26" s="1"/>
      <c r="X26" s="1"/>
      <c r="Y26" s="1"/>
      <c r="Z26" s="1"/>
      <c r="AA26" s="1"/>
    </row>
    <row r="27" spans="1:27" ht="15.75" customHeight="1" x14ac:dyDescent="0.3">
      <c r="A27" s="1"/>
      <c r="B27" s="36" t="s">
        <v>65</v>
      </c>
      <c r="C27" s="2"/>
      <c r="D27" s="3">
        <f t="shared" ref="D27:K27" si="2">COUNTIF(D3:D22,"2")</f>
        <v>0</v>
      </c>
      <c r="E27" s="3">
        <f t="shared" si="2"/>
        <v>0</v>
      </c>
      <c r="F27" s="3">
        <f t="shared" si="2"/>
        <v>0</v>
      </c>
      <c r="G27" s="3">
        <f t="shared" si="2"/>
        <v>0</v>
      </c>
      <c r="H27" s="3">
        <f t="shared" si="2"/>
        <v>0</v>
      </c>
      <c r="I27" s="3">
        <f t="shared" si="2"/>
        <v>0</v>
      </c>
      <c r="J27" s="3">
        <f t="shared" si="2"/>
        <v>0</v>
      </c>
      <c r="K27" s="3">
        <f t="shared" si="2"/>
        <v>0</v>
      </c>
      <c r="L27" s="1"/>
      <c r="M27" s="1"/>
      <c r="N27" s="1"/>
      <c r="O27" s="1"/>
      <c r="P27" s="1"/>
      <c r="Q27" s="1"/>
      <c r="R27" s="1"/>
      <c r="S27" s="1"/>
      <c r="T27" s="1"/>
      <c r="U27" s="1"/>
      <c r="V27" s="1"/>
      <c r="W27" s="1"/>
      <c r="X27" s="1"/>
      <c r="Y27" s="1"/>
      <c r="Z27" s="1"/>
      <c r="AA27" s="1"/>
    </row>
    <row r="28" spans="1:27" ht="15.75" customHeight="1" x14ac:dyDescent="0.3">
      <c r="A28" s="1"/>
      <c r="B28" s="36" t="s">
        <v>66</v>
      </c>
      <c r="C28" s="2"/>
      <c r="D28" s="3">
        <f t="shared" ref="D28:K28" si="3">COUNTIF(D3:D22,"3")</f>
        <v>0</v>
      </c>
      <c r="E28" s="3">
        <f t="shared" si="3"/>
        <v>1</v>
      </c>
      <c r="F28" s="3">
        <f t="shared" si="3"/>
        <v>1</v>
      </c>
      <c r="G28" s="3">
        <f t="shared" si="3"/>
        <v>1</v>
      </c>
      <c r="H28" s="3">
        <f t="shared" si="3"/>
        <v>3</v>
      </c>
      <c r="I28" s="3">
        <f t="shared" si="3"/>
        <v>0</v>
      </c>
      <c r="J28" s="3">
        <f t="shared" si="3"/>
        <v>0</v>
      </c>
      <c r="K28" s="3">
        <f t="shared" si="3"/>
        <v>1</v>
      </c>
      <c r="L28" s="1"/>
      <c r="M28" s="1"/>
      <c r="N28" s="1"/>
      <c r="O28" s="1"/>
      <c r="P28" s="1"/>
      <c r="Q28" s="1"/>
      <c r="R28" s="1"/>
      <c r="S28" s="1"/>
      <c r="T28" s="1"/>
      <c r="U28" s="1"/>
      <c r="V28" s="1"/>
      <c r="W28" s="1"/>
      <c r="X28" s="1"/>
      <c r="Y28" s="1"/>
      <c r="Z28" s="1"/>
      <c r="AA28" s="1"/>
    </row>
    <row r="29" spans="1:27" ht="15.75" customHeight="1" x14ac:dyDescent="0.3">
      <c r="A29" s="1"/>
      <c r="B29" s="36" t="s">
        <v>67</v>
      </c>
      <c r="C29" s="2"/>
      <c r="D29" s="3">
        <f t="shared" ref="D29:K29" si="4">COUNTIF(D3:D22,"4")</f>
        <v>6</v>
      </c>
      <c r="E29" s="3">
        <f t="shared" si="4"/>
        <v>6</v>
      </c>
      <c r="F29" s="3">
        <f t="shared" si="4"/>
        <v>4</v>
      </c>
      <c r="G29" s="3">
        <f t="shared" si="4"/>
        <v>7</v>
      </c>
      <c r="H29" s="3">
        <f t="shared" si="4"/>
        <v>10</v>
      </c>
      <c r="I29" s="3">
        <f t="shared" si="4"/>
        <v>5</v>
      </c>
      <c r="J29" s="3">
        <f t="shared" si="4"/>
        <v>6</v>
      </c>
      <c r="K29" s="3">
        <f t="shared" si="4"/>
        <v>8</v>
      </c>
      <c r="L29" s="1"/>
      <c r="M29" s="1"/>
      <c r="N29" s="1"/>
      <c r="O29" s="1"/>
      <c r="P29" s="1"/>
      <c r="Q29" s="1"/>
      <c r="R29" s="1"/>
      <c r="S29" s="1"/>
      <c r="T29" s="1"/>
      <c r="U29" s="1"/>
      <c r="V29" s="1"/>
      <c r="W29" s="1"/>
      <c r="X29" s="1"/>
      <c r="Y29" s="1"/>
      <c r="Z29" s="1"/>
      <c r="AA29" s="1"/>
    </row>
    <row r="30" spans="1:27" ht="15.75" customHeight="1" x14ac:dyDescent="0.3">
      <c r="A30" s="1"/>
      <c r="B30" s="36" t="s">
        <v>68</v>
      </c>
      <c r="C30" s="2"/>
      <c r="D30" s="3">
        <f t="shared" ref="D30:K30" si="5">COUNTIF(D3:D22,"5")</f>
        <v>14</v>
      </c>
      <c r="E30" s="3">
        <f t="shared" si="5"/>
        <v>13</v>
      </c>
      <c r="F30" s="3">
        <f t="shared" si="5"/>
        <v>15</v>
      </c>
      <c r="G30" s="3">
        <f t="shared" si="5"/>
        <v>12</v>
      </c>
      <c r="H30" s="3">
        <f t="shared" si="5"/>
        <v>7</v>
      </c>
      <c r="I30" s="3">
        <f t="shared" si="5"/>
        <v>15</v>
      </c>
      <c r="J30" s="3">
        <f t="shared" si="5"/>
        <v>14</v>
      </c>
      <c r="K30" s="3">
        <f t="shared" si="5"/>
        <v>11</v>
      </c>
      <c r="L30" s="1"/>
      <c r="M30" s="1"/>
      <c r="N30" s="1"/>
      <c r="O30" s="1"/>
      <c r="P30" s="1"/>
      <c r="Q30" s="1"/>
      <c r="R30" s="1"/>
      <c r="S30" s="1"/>
      <c r="T30" s="1"/>
      <c r="U30" s="1"/>
      <c r="V30" s="1"/>
      <c r="W30" s="1"/>
      <c r="X30" s="1"/>
      <c r="Y30" s="1"/>
      <c r="Z30" s="1"/>
      <c r="AA30" s="1"/>
    </row>
    <row r="31" spans="1:27"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x14ac:dyDescent="0.25"/>
    <row r="222" spans="1:27" ht="15.75" customHeight="1" x14ac:dyDescent="0.25"/>
    <row r="223" spans="1:27" ht="15.75" customHeight="1" x14ac:dyDescent="0.25"/>
    <row r="224" spans="1:2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Z1000"/>
  <sheetViews>
    <sheetView workbookViewId="0"/>
  </sheetViews>
  <sheetFormatPr defaultColWidth="12.6328125" defaultRowHeight="15" customHeight="1" x14ac:dyDescent="0.25"/>
  <cols>
    <col min="1" max="1" width="6" customWidth="1"/>
    <col min="2" max="2" width="6.6328125" customWidth="1"/>
    <col min="3" max="3" width="17" customWidth="1"/>
    <col min="4" max="4" width="196.6328125" customWidth="1"/>
    <col min="5" max="6" width="12.6328125" customWidth="1"/>
  </cols>
  <sheetData>
    <row r="1" spans="1:26" ht="15.75" customHeight="1" x14ac:dyDescent="0.25">
      <c r="A1" s="4"/>
      <c r="B1" s="4"/>
      <c r="C1" s="4"/>
      <c r="D1" s="4"/>
      <c r="E1" s="4"/>
      <c r="F1" s="4"/>
      <c r="G1" s="4"/>
      <c r="H1" s="4"/>
      <c r="I1" s="4"/>
      <c r="J1" s="4"/>
      <c r="K1" s="4"/>
      <c r="L1" s="4"/>
      <c r="M1" s="4"/>
      <c r="N1" s="4"/>
      <c r="O1" s="4"/>
      <c r="P1" s="4"/>
      <c r="Q1" s="4"/>
      <c r="R1" s="4"/>
      <c r="S1" s="4"/>
      <c r="T1" s="4"/>
      <c r="U1" s="4"/>
      <c r="V1" s="4"/>
      <c r="W1" s="4"/>
      <c r="X1" s="4"/>
      <c r="Y1" s="4"/>
      <c r="Z1" s="4"/>
    </row>
    <row r="2" spans="1:26" ht="15.75" customHeight="1" x14ac:dyDescent="0.25">
      <c r="A2" s="4"/>
      <c r="B2" s="37" t="s">
        <v>0</v>
      </c>
      <c r="C2" s="38" t="s">
        <v>69</v>
      </c>
      <c r="D2" s="39" t="s">
        <v>70</v>
      </c>
      <c r="E2" s="4"/>
      <c r="F2" s="4"/>
      <c r="G2" s="4"/>
      <c r="H2" s="4"/>
      <c r="I2" s="4"/>
      <c r="J2" s="4"/>
      <c r="K2" s="4"/>
      <c r="L2" s="4"/>
      <c r="M2" s="4"/>
      <c r="N2" s="4"/>
      <c r="O2" s="4"/>
      <c r="P2" s="4"/>
      <c r="Q2" s="4"/>
      <c r="R2" s="4"/>
      <c r="S2" s="4"/>
      <c r="T2" s="4"/>
      <c r="U2" s="4"/>
      <c r="V2" s="4"/>
      <c r="W2" s="4"/>
      <c r="X2" s="4"/>
      <c r="Y2" s="4"/>
      <c r="Z2" s="4"/>
    </row>
    <row r="3" spans="1:26" ht="15.75" customHeight="1" x14ac:dyDescent="0.25">
      <c r="A3" s="4"/>
      <c r="B3" s="5">
        <v>1</v>
      </c>
      <c r="C3" s="4" t="s">
        <v>2</v>
      </c>
      <c r="D3" s="4" t="s">
        <v>71</v>
      </c>
      <c r="E3" s="4"/>
      <c r="F3" s="4"/>
      <c r="G3" s="4"/>
      <c r="H3" s="4"/>
      <c r="I3" s="4"/>
      <c r="J3" s="4"/>
      <c r="K3" s="4"/>
      <c r="L3" s="4"/>
      <c r="M3" s="4"/>
      <c r="N3" s="4"/>
      <c r="O3" s="4"/>
      <c r="P3" s="4"/>
      <c r="Q3" s="4"/>
      <c r="R3" s="4"/>
      <c r="S3" s="4"/>
      <c r="T3" s="4"/>
      <c r="U3" s="4"/>
      <c r="V3" s="4"/>
      <c r="W3" s="4"/>
      <c r="X3" s="4"/>
      <c r="Y3" s="4"/>
      <c r="Z3" s="4"/>
    </row>
    <row r="4" spans="1:26" ht="15.75" customHeight="1" x14ac:dyDescent="0.25">
      <c r="A4" s="4"/>
      <c r="B4" s="5">
        <v>2</v>
      </c>
      <c r="C4" s="4" t="s">
        <v>3</v>
      </c>
      <c r="D4" s="4" t="s">
        <v>72</v>
      </c>
      <c r="E4" s="4"/>
      <c r="F4" s="4"/>
      <c r="G4" s="4"/>
      <c r="H4" s="4"/>
      <c r="I4" s="4"/>
      <c r="J4" s="4"/>
      <c r="K4" s="4"/>
      <c r="L4" s="4"/>
      <c r="M4" s="4"/>
      <c r="N4" s="4"/>
      <c r="O4" s="4"/>
      <c r="P4" s="4"/>
      <c r="Q4" s="4"/>
      <c r="R4" s="4"/>
      <c r="S4" s="4"/>
      <c r="T4" s="4"/>
      <c r="U4" s="4"/>
      <c r="V4" s="4"/>
      <c r="W4" s="4"/>
      <c r="X4" s="4"/>
      <c r="Y4" s="4"/>
      <c r="Z4" s="4"/>
    </row>
    <row r="5" spans="1:26" ht="15.75" customHeight="1" x14ac:dyDescent="0.25">
      <c r="A5" s="4"/>
      <c r="B5" s="5">
        <v>3</v>
      </c>
      <c r="C5" s="4" t="s">
        <v>4</v>
      </c>
      <c r="D5" s="40" t="s">
        <v>73</v>
      </c>
      <c r="E5" s="4"/>
      <c r="F5" s="4"/>
      <c r="G5" s="4"/>
      <c r="H5" s="4"/>
      <c r="I5" s="4"/>
      <c r="J5" s="4"/>
      <c r="K5" s="4"/>
      <c r="L5" s="4"/>
      <c r="M5" s="4"/>
      <c r="N5" s="4"/>
      <c r="O5" s="4"/>
      <c r="P5" s="4"/>
      <c r="Q5" s="4"/>
      <c r="R5" s="4"/>
      <c r="S5" s="4"/>
      <c r="T5" s="4"/>
      <c r="U5" s="4"/>
      <c r="V5" s="4"/>
      <c r="W5" s="4"/>
      <c r="X5" s="4"/>
      <c r="Y5" s="4"/>
      <c r="Z5" s="4"/>
    </row>
    <row r="6" spans="1:26" ht="15.75" customHeight="1" x14ac:dyDescent="0.25">
      <c r="A6" s="4"/>
      <c r="B6" s="5">
        <v>4</v>
      </c>
      <c r="C6" s="4" t="s">
        <v>5</v>
      </c>
      <c r="D6" s="41" t="s">
        <v>74</v>
      </c>
      <c r="E6" s="4"/>
      <c r="F6" s="4"/>
      <c r="G6" s="4"/>
      <c r="H6" s="4"/>
      <c r="I6" s="4"/>
      <c r="J6" s="4"/>
      <c r="K6" s="4"/>
      <c r="L6" s="4"/>
      <c r="M6" s="4"/>
      <c r="N6" s="4"/>
      <c r="O6" s="4"/>
      <c r="P6" s="4"/>
      <c r="Q6" s="4"/>
      <c r="R6" s="4"/>
      <c r="S6" s="4"/>
      <c r="T6" s="4"/>
      <c r="U6" s="4"/>
      <c r="V6" s="4"/>
      <c r="W6" s="4"/>
      <c r="X6" s="4"/>
      <c r="Y6" s="4"/>
      <c r="Z6" s="4"/>
    </row>
    <row r="7" spans="1:26" ht="15.75" customHeight="1" x14ac:dyDescent="0.25">
      <c r="A7" s="4"/>
      <c r="B7" s="5">
        <v>5</v>
      </c>
      <c r="C7" s="4" t="s">
        <v>6</v>
      </c>
      <c r="D7" s="42" t="s">
        <v>75</v>
      </c>
      <c r="E7" s="4"/>
      <c r="F7" s="4"/>
      <c r="G7" s="4"/>
      <c r="H7" s="4"/>
      <c r="I7" s="4"/>
      <c r="J7" s="4"/>
      <c r="K7" s="4"/>
      <c r="L7" s="4"/>
      <c r="M7" s="4"/>
      <c r="N7" s="4"/>
      <c r="O7" s="4"/>
      <c r="P7" s="4"/>
      <c r="Q7" s="4"/>
      <c r="R7" s="4"/>
      <c r="S7" s="4"/>
      <c r="T7" s="4"/>
      <c r="U7" s="4"/>
      <c r="V7" s="4"/>
      <c r="W7" s="4"/>
      <c r="X7" s="4"/>
      <c r="Y7" s="4"/>
      <c r="Z7" s="4"/>
    </row>
    <row r="8" spans="1:26" ht="15.75" customHeight="1" x14ac:dyDescent="0.25">
      <c r="A8" s="4"/>
      <c r="B8" s="5">
        <v>6</v>
      </c>
      <c r="C8" s="4" t="s">
        <v>7</v>
      </c>
      <c r="D8" s="4" t="s">
        <v>76</v>
      </c>
      <c r="E8" s="4"/>
      <c r="F8" s="4"/>
      <c r="G8" s="4"/>
      <c r="H8" s="4"/>
      <c r="I8" s="4"/>
      <c r="J8" s="4"/>
      <c r="K8" s="4"/>
      <c r="L8" s="4"/>
      <c r="M8" s="4"/>
      <c r="N8" s="4"/>
      <c r="O8" s="4"/>
      <c r="P8" s="4"/>
      <c r="Q8" s="4"/>
      <c r="R8" s="4"/>
      <c r="S8" s="4"/>
      <c r="T8" s="4"/>
      <c r="U8" s="4"/>
      <c r="V8" s="4"/>
      <c r="W8" s="4"/>
      <c r="X8" s="4"/>
      <c r="Y8" s="4"/>
      <c r="Z8" s="4"/>
    </row>
    <row r="9" spans="1:26" ht="15.75" customHeight="1" x14ac:dyDescent="0.25">
      <c r="A9" s="4"/>
      <c r="B9" s="5">
        <v>7</v>
      </c>
      <c r="C9" s="4" t="s">
        <v>8</v>
      </c>
      <c r="D9" s="4" t="s">
        <v>77</v>
      </c>
      <c r="E9" s="4"/>
      <c r="F9" s="4"/>
      <c r="G9" s="4"/>
      <c r="H9" s="4"/>
      <c r="I9" s="4"/>
      <c r="J9" s="4"/>
      <c r="K9" s="4"/>
      <c r="L9" s="4"/>
      <c r="M9" s="4"/>
      <c r="N9" s="4"/>
      <c r="O9" s="4"/>
      <c r="P9" s="4"/>
      <c r="Q9" s="4"/>
      <c r="R9" s="4"/>
      <c r="S9" s="4"/>
      <c r="T9" s="4"/>
      <c r="U9" s="4"/>
      <c r="V9" s="4"/>
      <c r="W9" s="4"/>
      <c r="X9" s="4"/>
      <c r="Y9" s="4"/>
      <c r="Z9" s="4"/>
    </row>
    <row r="10" spans="1:26" ht="15.75" customHeight="1" x14ac:dyDescent="0.25">
      <c r="A10" s="4"/>
      <c r="B10" s="5">
        <v>8</v>
      </c>
      <c r="C10" s="4" t="s">
        <v>24</v>
      </c>
      <c r="D10" s="4" t="s">
        <v>78</v>
      </c>
      <c r="E10" s="4"/>
      <c r="F10" s="4"/>
      <c r="G10" s="4"/>
      <c r="H10" s="4"/>
      <c r="I10" s="4"/>
      <c r="J10" s="4"/>
      <c r="K10" s="4"/>
      <c r="L10" s="4"/>
      <c r="M10" s="4"/>
      <c r="N10" s="4"/>
      <c r="O10" s="4"/>
      <c r="P10" s="4"/>
      <c r="Q10" s="4"/>
      <c r="R10" s="4"/>
      <c r="S10" s="4"/>
      <c r="T10" s="4"/>
      <c r="U10" s="4"/>
      <c r="V10" s="4"/>
      <c r="W10" s="4"/>
      <c r="X10" s="4"/>
      <c r="Y10" s="4"/>
      <c r="Z10" s="4"/>
    </row>
    <row r="11" spans="1:26" ht="15.75" customHeight="1" x14ac:dyDescent="0.25">
      <c r="A11" s="4"/>
      <c r="B11" s="5">
        <v>9</v>
      </c>
      <c r="C11" s="4" t="s">
        <v>25</v>
      </c>
      <c r="D11" s="4" t="s">
        <v>79</v>
      </c>
      <c r="E11" s="4"/>
      <c r="F11" s="4"/>
      <c r="G11" s="4"/>
      <c r="H11" s="4"/>
      <c r="I11" s="4"/>
      <c r="J11" s="4"/>
      <c r="K11" s="4"/>
      <c r="L11" s="4"/>
      <c r="M11" s="4"/>
      <c r="N11" s="4"/>
      <c r="O11" s="4"/>
      <c r="P11" s="4"/>
      <c r="Q11" s="4"/>
      <c r="R11" s="4"/>
      <c r="S11" s="4"/>
      <c r="T11" s="4"/>
      <c r="U11" s="4"/>
      <c r="V11" s="4"/>
      <c r="W11" s="4"/>
      <c r="X11" s="4"/>
      <c r="Y11" s="4"/>
      <c r="Z11" s="4"/>
    </row>
    <row r="12" spans="1:26" ht="15.75" customHeight="1" x14ac:dyDescent="0.25">
      <c r="A12" s="4"/>
      <c r="B12" s="5">
        <v>10</v>
      </c>
      <c r="C12" s="4" t="s">
        <v>26</v>
      </c>
      <c r="D12" s="4" t="s">
        <v>80</v>
      </c>
      <c r="E12" s="4"/>
      <c r="F12" s="4"/>
      <c r="G12" s="4"/>
      <c r="H12" s="4"/>
      <c r="I12" s="4"/>
      <c r="J12" s="4"/>
      <c r="K12" s="4"/>
      <c r="L12" s="4"/>
      <c r="M12" s="4"/>
      <c r="N12" s="4"/>
      <c r="O12" s="4"/>
      <c r="P12" s="4"/>
      <c r="Q12" s="4"/>
      <c r="R12" s="4"/>
      <c r="S12" s="4"/>
      <c r="T12" s="4"/>
      <c r="U12" s="4"/>
      <c r="V12" s="4"/>
      <c r="W12" s="4"/>
      <c r="X12" s="4"/>
      <c r="Y12" s="4"/>
      <c r="Z12" s="4"/>
    </row>
    <row r="13" spans="1:26" ht="15.75" customHeight="1" x14ac:dyDescent="0.25">
      <c r="A13" s="4"/>
      <c r="B13" s="5">
        <v>11</v>
      </c>
      <c r="C13" s="4" t="s">
        <v>27</v>
      </c>
      <c r="D13" s="4" t="s">
        <v>81</v>
      </c>
      <c r="E13" s="4"/>
      <c r="F13" s="4"/>
      <c r="G13" s="4"/>
      <c r="H13" s="4"/>
      <c r="I13" s="4"/>
      <c r="J13" s="4"/>
      <c r="K13" s="4"/>
      <c r="L13" s="4"/>
      <c r="M13" s="4"/>
      <c r="N13" s="4"/>
      <c r="O13" s="4"/>
      <c r="P13" s="4"/>
      <c r="Q13" s="4"/>
      <c r="R13" s="4"/>
      <c r="S13" s="4"/>
      <c r="T13" s="4"/>
      <c r="U13" s="4"/>
      <c r="V13" s="4"/>
      <c r="W13" s="4"/>
      <c r="X13" s="4"/>
      <c r="Y13" s="4"/>
      <c r="Z13" s="4"/>
    </row>
    <row r="14" spans="1:26" ht="15.75" customHeight="1" x14ac:dyDescent="0.25">
      <c r="A14" s="4"/>
      <c r="B14" s="5">
        <v>12</v>
      </c>
      <c r="C14" s="4" t="s">
        <v>28</v>
      </c>
      <c r="D14" s="4" t="s">
        <v>82</v>
      </c>
      <c r="E14" s="4"/>
      <c r="F14" s="4"/>
      <c r="G14" s="4"/>
      <c r="H14" s="4"/>
      <c r="I14" s="4"/>
      <c r="J14" s="4"/>
      <c r="K14" s="4"/>
      <c r="L14" s="4"/>
      <c r="M14" s="4"/>
      <c r="N14" s="4"/>
      <c r="O14" s="4"/>
      <c r="P14" s="4"/>
      <c r="Q14" s="4"/>
      <c r="R14" s="4"/>
      <c r="S14" s="4"/>
      <c r="T14" s="4"/>
      <c r="U14" s="4"/>
      <c r="V14" s="4"/>
      <c r="W14" s="4"/>
      <c r="X14" s="4"/>
      <c r="Y14" s="4"/>
      <c r="Z14" s="4"/>
    </row>
    <row r="15" spans="1:26" ht="15.75" customHeight="1" x14ac:dyDescent="0.25">
      <c r="A15" s="4"/>
      <c r="B15" s="5">
        <v>13</v>
      </c>
      <c r="C15" s="4" t="s">
        <v>29</v>
      </c>
      <c r="D15" s="4" t="s">
        <v>83</v>
      </c>
      <c r="E15" s="4"/>
      <c r="F15" s="4"/>
      <c r="G15" s="4"/>
      <c r="H15" s="4"/>
      <c r="I15" s="4"/>
      <c r="J15" s="4"/>
      <c r="K15" s="4"/>
      <c r="L15" s="4"/>
      <c r="M15" s="4"/>
      <c r="N15" s="4"/>
      <c r="O15" s="4"/>
      <c r="P15" s="4"/>
      <c r="Q15" s="4"/>
      <c r="R15" s="4"/>
      <c r="S15" s="4"/>
      <c r="T15" s="4"/>
      <c r="U15" s="4"/>
      <c r="V15" s="4"/>
      <c r="W15" s="4"/>
      <c r="X15" s="4"/>
      <c r="Y15" s="4"/>
      <c r="Z15" s="4"/>
    </row>
    <row r="16" spans="1:26" ht="15.75" customHeight="1" x14ac:dyDescent="0.25">
      <c r="A16" s="4"/>
      <c r="B16" s="5">
        <v>14</v>
      </c>
      <c r="C16" s="4" t="s">
        <v>30</v>
      </c>
      <c r="D16" s="4" t="s">
        <v>84</v>
      </c>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5">
        <v>15</v>
      </c>
      <c r="C17" s="4" t="s">
        <v>31</v>
      </c>
      <c r="D17" s="4" t="s">
        <v>85</v>
      </c>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5">
        <v>16</v>
      </c>
      <c r="C18" s="4" t="s">
        <v>32</v>
      </c>
      <c r="D18" s="4" t="s">
        <v>86</v>
      </c>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5">
        <v>17</v>
      </c>
      <c r="C19" s="4" t="s">
        <v>33</v>
      </c>
      <c r="D19" s="4" t="s">
        <v>87</v>
      </c>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5">
        <v>18</v>
      </c>
      <c r="C20" s="4" t="s">
        <v>34</v>
      </c>
      <c r="D20" s="4" t="s">
        <v>88</v>
      </c>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5">
        <v>19</v>
      </c>
      <c r="C21" s="4" t="s">
        <v>35</v>
      </c>
      <c r="D21" s="4" t="s">
        <v>89</v>
      </c>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5">
        <v>20</v>
      </c>
      <c r="C22" s="4" t="s">
        <v>36</v>
      </c>
      <c r="D22" s="4" t="s">
        <v>90</v>
      </c>
      <c r="E22" s="4"/>
      <c r="F22" s="4"/>
      <c r="G22" s="4"/>
      <c r="H22" s="4"/>
      <c r="I22" s="4"/>
      <c r="J22" s="4"/>
      <c r="K22" s="4"/>
      <c r="L22" s="4"/>
      <c r="M22" s="4"/>
      <c r="N22" s="4"/>
      <c r="O22" s="4"/>
      <c r="P22" s="4"/>
      <c r="Q22" s="4"/>
      <c r="R22" s="4"/>
      <c r="S22" s="4"/>
      <c r="T22" s="4"/>
      <c r="U22" s="4"/>
      <c r="V22" s="4"/>
      <c r="W22" s="4"/>
      <c r="X22" s="4"/>
      <c r="Y22" s="4"/>
      <c r="Z22" s="4"/>
    </row>
    <row r="23" spans="1:26" ht="15.75" customHeight="1" x14ac:dyDescent="0.3">
      <c r="A23" s="4"/>
      <c r="B23" s="1"/>
      <c r="C23" s="1"/>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3">
      <c r="A24" s="4"/>
      <c r="B24" s="1"/>
      <c r="C24" s="1"/>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3">
      <c r="A25" s="4"/>
      <c r="B25" s="43" t="s">
        <v>12</v>
      </c>
      <c r="C25" s="44" t="s">
        <v>91</v>
      </c>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5">
        <v>2</v>
      </c>
      <c r="C26" s="4" t="s">
        <v>92</v>
      </c>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6">
        <v>1</v>
      </c>
      <c r="C27" s="4" t="s">
        <v>93</v>
      </c>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7">
        <v>5</v>
      </c>
      <c r="C28" s="4" t="s">
        <v>94</v>
      </c>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8">
        <v>4</v>
      </c>
      <c r="C29" s="49" t="s">
        <v>95</v>
      </c>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3">
      <c r="A30" s="4"/>
      <c r="B30" s="50">
        <v>7</v>
      </c>
      <c r="C30" s="1" t="s">
        <v>96</v>
      </c>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3">
      <c r="A37" s="4"/>
      <c r="B37" s="43" t="s">
        <v>12</v>
      </c>
      <c r="C37" s="44" t="s">
        <v>97</v>
      </c>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3">
      <c r="A38" s="4"/>
      <c r="B38" s="1">
        <v>3</v>
      </c>
      <c r="C38" s="1" t="s">
        <v>98</v>
      </c>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3">
      <c r="A39" s="4"/>
      <c r="B39" s="1">
        <v>7</v>
      </c>
      <c r="C39" s="1" t="s">
        <v>99</v>
      </c>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3">
      <c r="A40" s="4"/>
      <c r="B40" s="1">
        <v>8</v>
      </c>
      <c r="C40" s="1" t="s">
        <v>100</v>
      </c>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3">
      <c r="A41" s="4"/>
      <c r="B41" s="1">
        <v>7</v>
      </c>
      <c r="C41" s="1" t="s">
        <v>101</v>
      </c>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3">
      <c r="A42" s="4"/>
      <c r="B42" s="1">
        <v>4</v>
      </c>
      <c r="C42" s="1" t="s">
        <v>102</v>
      </c>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3">
      <c r="A54" s="4"/>
      <c r="B54" s="43" t="s">
        <v>12</v>
      </c>
      <c r="C54" s="44" t="s">
        <v>103</v>
      </c>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3">
      <c r="A55" s="4"/>
      <c r="B55" s="1">
        <v>2</v>
      </c>
      <c r="C55" s="1" t="s">
        <v>92</v>
      </c>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3">
      <c r="A56" s="4"/>
      <c r="B56" s="1">
        <v>1</v>
      </c>
      <c r="C56" s="1" t="s">
        <v>93</v>
      </c>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3">
      <c r="A57" s="4"/>
      <c r="B57" s="1">
        <v>5</v>
      </c>
      <c r="C57" s="1" t="s">
        <v>94</v>
      </c>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3">
      <c r="A58" s="4"/>
      <c r="B58" s="1">
        <v>3</v>
      </c>
      <c r="C58" s="49" t="s">
        <v>104</v>
      </c>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3">
      <c r="A59" s="4"/>
      <c r="B59" s="1">
        <v>4</v>
      </c>
      <c r="C59" s="1" t="s">
        <v>105</v>
      </c>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51" t="s">
        <v>12</v>
      </c>
      <c r="C69" s="51" t="s">
        <v>97</v>
      </c>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6">
        <v>7</v>
      </c>
      <c r="C70" s="4" t="s">
        <v>106</v>
      </c>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6">
        <v>4</v>
      </c>
      <c r="C71" s="4" t="s">
        <v>107</v>
      </c>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6">
        <v>6</v>
      </c>
      <c r="C72" s="4" t="s">
        <v>108</v>
      </c>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51" t="s">
        <v>12</v>
      </c>
      <c r="C74" s="51" t="s">
        <v>91</v>
      </c>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6">
        <v>4</v>
      </c>
      <c r="C75" s="4" t="s">
        <v>109</v>
      </c>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6">
        <v>3</v>
      </c>
      <c r="C76" s="4" t="s">
        <v>110</v>
      </c>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6">
        <v>1</v>
      </c>
      <c r="C77" s="4" t="s">
        <v>111</v>
      </c>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SUS Result</vt:lpstr>
      <vt:lpstr>Satisfaction</vt:lpstr>
      <vt:lpstr>Open-Ended Question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Stella Kova</cp:lastModifiedBy>
  <dcterms:modified xsi:type="dcterms:W3CDTF">2024-02-19T12:22:54Z</dcterms:modified>
</cp:coreProperties>
</file>